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ufak\Desktop\"/>
    </mc:Choice>
  </mc:AlternateContent>
  <workbookProtection workbookAlgorithmName="SHA-512" workbookHashValue="WpfO7XQrUeWteiDB6UsF9qd3QJRFTW4m/A23BPQrfv5Dtwh4TqMW0VR21w15hTaUt+zxNiKHYe2bFmAD5ER/7g==" workbookSaltValue="6BZMO7CR9nouTMX0D39oAA==" workbookSpinCount="100000" lockStructure="1"/>
  <bookViews>
    <workbookView xWindow="240" yWindow="90" windowWidth="18105" windowHeight="5040" tabRatio="766"/>
  </bookViews>
  <sheets>
    <sheet name="Stammdaten und Hinweise" sheetId="16" r:id="rId1"/>
    <sheet name="Kalkulation" sheetId="15" r:id="rId2"/>
    <sheet name="AuE_BDKS" sheetId="9" state="hidden" r:id="rId3"/>
    <sheet name="Zusammenfassung" sheetId="17" r:id="rId4"/>
    <sheet name="ImportDB" sheetId="8" state="hidden" r:id="rId5"/>
    <sheet name="AuE_Vorgaben" sheetId="13" state="hidden" r:id="rId6"/>
  </sheets>
  <definedNames>
    <definedName name="Art_der_Maßnahme">AuE_Vorgaben!$D$2:$D$3</definedName>
    <definedName name="_xlnm.Print_Area" localSheetId="1">Kalkulation!$A$1:$B$188</definedName>
    <definedName name="Kalkulation">AuE_Vorgaben!$P$2</definedName>
    <definedName name="Maßnahmeziel">AuE_Vorgaben!$A$2:$A$5</definedName>
    <definedName name="NOK">AuE_Vorgaben!$N$4</definedName>
    <definedName name="OK">AuE_Vorgaben!$N$3</definedName>
    <definedName name="Praktikum_im_Betrieb">AuE_Vorgaben!$E$2:$E$4</definedName>
    <definedName name="Preismodell">AuE_Vorgaben!$B$2:$B$3</definedName>
    <definedName name="Stichprobe">AuE_Vorgaben!$C$2:$C$3</definedName>
    <definedName name="UEDauer">AuE_Vorgaben!$K$2:$K$4</definedName>
    <definedName name="Umrechnung">AuE_Vorgaben!$H$2:$I$6</definedName>
    <definedName name="Zeiten">AuE_Vorgaben!$H$3:$H$6</definedName>
  </definedNames>
  <calcPr calcId="162913"/>
</workbook>
</file>

<file path=xl/calcChain.xml><?xml version="1.0" encoding="utf-8"?>
<calcChain xmlns="http://schemas.openxmlformats.org/spreadsheetml/2006/main">
  <c r="C39" i="15" l="1"/>
  <c r="D39" i="15"/>
  <c r="E39" i="15"/>
  <c r="F39" i="15"/>
  <c r="G39" i="15"/>
  <c r="H39" i="15"/>
  <c r="I39" i="15"/>
  <c r="J39" i="15"/>
  <c r="K39" i="15"/>
  <c r="L39" i="15"/>
  <c r="M39" i="15"/>
  <c r="N39" i="15"/>
  <c r="O39" i="15"/>
  <c r="P39" i="15"/>
  <c r="Q39" i="15"/>
  <c r="R39" i="15"/>
  <c r="S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T39" i="15"/>
  <c r="AU39" i="15"/>
  <c r="AV39" i="15"/>
  <c r="AW39" i="15"/>
  <c r="AX39" i="15"/>
  <c r="AY39" i="15"/>
  <c r="AZ39" i="15"/>
  <c r="BA39" i="15"/>
  <c r="BB39" i="15"/>
  <c r="BC39" i="15"/>
  <c r="BD39" i="15"/>
  <c r="BE39" i="15"/>
  <c r="BF39" i="15"/>
  <c r="BG39" i="15"/>
  <c r="BH39" i="15"/>
  <c r="BI39" i="15"/>
  <c r="BJ39" i="15"/>
  <c r="BK39" i="15"/>
  <c r="BL39" i="15"/>
  <c r="BM39" i="15"/>
  <c r="BN39" i="15"/>
  <c r="BO39" i="15"/>
  <c r="BP39" i="15"/>
  <c r="BQ39" i="15"/>
  <c r="BR39" i="15"/>
  <c r="BS39" i="15"/>
  <c r="BT39" i="15"/>
  <c r="BU39" i="15"/>
  <c r="BV39" i="15"/>
  <c r="BW39" i="15"/>
  <c r="BX39" i="15"/>
  <c r="BY39" i="15"/>
  <c r="BZ39" i="15"/>
  <c r="CA39" i="15"/>
  <c r="CB39" i="15"/>
  <c r="CC39" i="15"/>
  <c r="CD39" i="15"/>
  <c r="CE39" i="15"/>
  <c r="CF39" i="15"/>
  <c r="CG39" i="15"/>
  <c r="CH39" i="15"/>
  <c r="CI39" i="15"/>
  <c r="CJ39" i="15"/>
  <c r="CK39" i="15"/>
  <c r="CL39" i="15"/>
  <c r="CM39" i="15"/>
  <c r="CN39" i="15"/>
  <c r="CO39" i="15"/>
  <c r="CP39" i="15"/>
  <c r="CQ39" i="15"/>
  <c r="CR39" i="15"/>
  <c r="CS39" i="15"/>
  <c r="CT39" i="15"/>
  <c r="CU39" i="15"/>
  <c r="CV39" i="15"/>
  <c r="CW39" i="15"/>
  <c r="B32" i="15"/>
  <c r="C114" i="15" l="1"/>
  <c r="B114" i="15"/>
  <c r="J84" i="8"/>
  <c r="J102" i="8"/>
  <c r="J101" i="8"/>
  <c r="J100" i="8"/>
  <c r="J99" i="8"/>
  <c r="J98" i="8"/>
  <c r="J97" i="8"/>
  <c r="J96" i="8"/>
  <c r="J95" i="8"/>
  <c r="J94" i="8"/>
  <c r="J93" i="8"/>
  <c r="J92" i="8"/>
  <c r="J91" i="8"/>
  <c r="J90" i="8"/>
  <c r="J89" i="8"/>
  <c r="J88" i="8"/>
  <c r="J87" i="8"/>
  <c r="J86" i="8"/>
  <c r="J85"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B108" i="15"/>
  <c r="C32" i="15" l="1"/>
  <c r="D32" i="15"/>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AK32" i="15"/>
  <c r="AL32" i="15"/>
  <c r="AM32" i="15"/>
  <c r="AN32" i="15"/>
  <c r="AO32" i="15"/>
  <c r="AP32" i="15"/>
  <c r="AQ32" i="15"/>
  <c r="AR32" i="15"/>
  <c r="AS32" i="15"/>
  <c r="AT32" i="15"/>
  <c r="AU32" i="15"/>
  <c r="AV32" i="15"/>
  <c r="AW32" i="15"/>
  <c r="AX32" i="15"/>
  <c r="AY32" i="15"/>
  <c r="AZ32" i="15"/>
  <c r="BA32" i="15"/>
  <c r="BB32" i="15"/>
  <c r="BC32" i="15"/>
  <c r="BD32" i="15"/>
  <c r="BE32" i="15"/>
  <c r="BF32" i="15"/>
  <c r="BG32" i="15"/>
  <c r="BH32" i="15"/>
  <c r="BI32" i="15"/>
  <c r="BJ32" i="15"/>
  <c r="BK32" i="15"/>
  <c r="BL32" i="15"/>
  <c r="BM32" i="15"/>
  <c r="BN32" i="15"/>
  <c r="BO32" i="15"/>
  <c r="BP32" i="15"/>
  <c r="BQ32" i="15"/>
  <c r="BR32" i="15"/>
  <c r="BS32" i="15"/>
  <c r="BT32" i="15"/>
  <c r="BU32" i="15"/>
  <c r="BV32" i="15"/>
  <c r="BW32" i="15"/>
  <c r="BX32" i="15"/>
  <c r="BY32" i="15"/>
  <c r="BZ32" i="15"/>
  <c r="CA32" i="15"/>
  <c r="CB32" i="15"/>
  <c r="CC32" i="15"/>
  <c r="CD32" i="15"/>
  <c r="CE32" i="15"/>
  <c r="CF32" i="15"/>
  <c r="CG32" i="15"/>
  <c r="CH32" i="15"/>
  <c r="CI32" i="15"/>
  <c r="CJ32" i="15"/>
  <c r="CK32" i="15"/>
  <c r="CL32" i="15"/>
  <c r="CM32" i="15"/>
  <c r="CN32" i="15"/>
  <c r="CO32" i="15"/>
  <c r="CP32" i="15"/>
  <c r="CQ32" i="15"/>
  <c r="CR32" i="15"/>
  <c r="CS32" i="15"/>
  <c r="CT32" i="15"/>
  <c r="CU32" i="15"/>
  <c r="CV32" i="15"/>
  <c r="CW32" i="15"/>
  <c r="C33" i="15"/>
  <c r="C34" i="15" s="1"/>
  <c r="D33" i="15"/>
  <c r="D34" i="15" s="1"/>
  <c r="E33" i="15"/>
  <c r="E40" i="15" s="1"/>
  <c r="E41" i="15" s="1"/>
  <c r="F33" i="15"/>
  <c r="F40" i="15" s="1"/>
  <c r="F41" i="15" s="1"/>
  <c r="G33" i="15"/>
  <c r="G40" i="15" s="1"/>
  <c r="G41" i="15" s="1"/>
  <c r="H33" i="15"/>
  <c r="H34" i="15" s="1"/>
  <c r="I33" i="15"/>
  <c r="I40" i="15" s="1"/>
  <c r="I41" i="15" s="1"/>
  <c r="J33" i="15"/>
  <c r="J40" i="15" s="1"/>
  <c r="J41" i="15" s="1"/>
  <c r="K33" i="15"/>
  <c r="K40" i="15" s="1"/>
  <c r="K41" i="15" s="1"/>
  <c r="L33" i="15"/>
  <c r="L34" i="15" s="1"/>
  <c r="M33" i="15"/>
  <c r="M34" i="15" s="1"/>
  <c r="N33" i="15"/>
  <c r="N34" i="15" s="1"/>
  <c r="O33" i="15"/>
  <c r="O40" i="15" s="1"/>
  <c r="O41" i="15" s="1"/>
  <c r="P33" i="15"/>
  <c r="P34" i="15" s="1"/>
  <c r="Q33" i="15"/>
  <c r="Q40" i="15" s="1"/>
  <c r="Q41" i="15" s="1"/>
  <c r="R33" i="15"/>
  <c r="R34" i="15" s="1"/>
  <c r="S33" i="15"/>
  <c r="S40" i="15" s="1"/>
  <c r="S41" i="15" s="1"/>
  <c r="T33" i="15"/>
  <c r="T34" i="15" s="1"/>
  <c r="U33" i="15"/>
  <c r="U40" i="15" s="1"/>
  <c r="U41" i="15" s="1"/>
  <c r="V33" i="15"/>
  <c r="V40" i="15" s="1"/>
  <c r="V41" i="15" s="1"/>
  <c r="W33" i="15"/>
  <c r="W40" i="15" s="1"/>
  <c r="W41" i="15" s="1"/>
  <c r="X33" i="15"/>
  <c r="X34" i="15" s="1"/>
  <c r="Y33" i="15"/>
  <c r="Y40" i="15" s="1"/>
  <c r="Y41" i="15" s="1"/>
  <c r="Z33" i="15"/>
  <c r="Z40" i="15" s="1"/>
  <c r="Z41" i="15" s="1"/>
  <c r="AA33" i="15"/>
  <c r="AA40" i="15" s="1"/>
  <c r="AA41" i="15" s="1"/>
  <c r="AB33" i="15"/>
  <c r="AB34" i="15" s="1"/>
  <c r="AC33" i="15"/>
  <c r="AC34" i="15" s="1"/>
  <c r="AD33" i="15"/>
  <c r="AD34" i="15" s="1"/>
  <c r="AE33" i="15"/>
  <c r="AE40" i="15" s="1"/>
  <c r="AE41" i="15" s="1"/>
  <c r="AF33" i="15"/>
  <c r="AF34" i="15" s="1"/>
  <c r="AG33" i="15"/>
  <c r="AG40" i="15" s="1"/>
  <c r="AG41" i="15" s="1"/>
  <c r="AH33" i="15"/>
  <c r="AH34" i="15" s="1"/>
  <c r="AI33" i="15"/>
  <c r="AI40" i="15" s="1"/>
  <c r="AI41" i="15" s="1"/>
  <c r="AJ33" i="15"/>
  <c r="AJ34" i="15" s="1"/>
  <c r="AK33" i="15"/>
  <c r="AK40" i="15" s="1"/>
  <c r="AK41" i="15" s="1"/>
  <c r="AL33" i="15"/>
  <c r="AL40" i="15" s="1"/>
  <c r="AL41" i="15" s="1"/>
  <c r="AM33" i="15"/>
  <c r="AM40" i="15" s="1"/>
  <c r="AM41" i="15" s="1"/>
  <c r="AN33" i="15"/>
  <c r="AN34" i="15" s="1"/>
  <c r="AO33" i="15"/>
  <c r="AO40" i="15" s="1"/>
  <c r="AO41" i="15" s="1"/>
  <c r="AP33" i="15"/>
  <c r="AP40" i="15" s="1"/>
  <c r="AP41" i="15" s="1"/>
  <c r="AQ33" i="15"/>
  <c r="AQ40" i="15" s="1"/>
  <c r="AQ41" i="15" s="1"/>
  <c r="AR33" i="15"/>
  <c r="AR34" i="15" s="1"/>
  <c r="AS33" i="15"/>
  <c r="AS40" i="15" s="1"/>
  <c r="AS41" i="15" s="1"/>
  <c r="AT33" i="15"/>
  <c r="AT34" i="15" s="1"/>
  <c r="AU33" i="15"/>
  <c r="AU40" i="15" s="1"/>
  <c r="AU41" i="15" s="1"/>
  <c r="AV33" i="15"/>
  <c r="AV34" i="15" s="1"/>
  <c r="AW33" i="15"/>
  <c r="AW34" i="15" s="1"/>
  <c r="AX33" i="15"/>
  <c r="AX34" i="15" s="1"/>
  <c r="AY33" i="15"/>
  <c r="AY40" i="15" s="1"/>
  <c r="AY41" i="15" s="1"/>
  <c r="AZ33" i="15"/>
  <c r="AZ34" i="15" s="1"/>
  <c r="BA33" i="15"/>
  <c r="BA40" i="15" s="1"/>
  <c r="BA41" i="15" s="1"/>
  <c r="BB33" i="15"/>
  <c r="BB40" i="15" s="1"/>
  <c r="BB41" i="15" s="1"/>
  <c r="BC33" i="15"/>
  <c r="BC40" i="15" s="1"/>
  <c r="BC41" i="15" s="1"/>
  <c r="BD33" i="15"/>
  <c r="BD34" i="15" s="1"/>
  <c r="BE33" i="15"/>
  <c r="BE34" i="15" s="1"/>
  <c r="BF33" i="15"/>
  <c r="BF40" i="15" s="1"/>
  <c r="BF41" i="15" s="1"/>
  <c r="BG33" i="15"/>
  <c r="BG40" i="15" s="1"/>
  <c r="BG41" i="15" s="1"/>
  <c r="BH33" i="15"/>
  <c r="BH34" i="15" s="1"/>
  <c r="BI33" i="15"/>
  <c r="BI40" i="15" s="1"/>
  <c r="BI41" i="15" s="1"/>
  <c r="BJ33" i="15"/>
  <c r="BJ34" i="15" s="1"/>
  <c r="BK33" i="15"/>
  <c r="BK40" i="15" s="1"/>
  <c r="BK41" i="15" s="1"/>
  <c r="BL33" i="15"/>
  <c r="BL34" i="15" s="1"/>
  <c r="BM33" i="15"/>
  <c r="BM34" i="15" s="1"/>
  <c r="BN33" i="15"/>
  <c r="BN40" i="15" s="1"/>
  <c r="BN41" i="15" s="1"/>
  <c r="BO33" i="15"/>
  <c r="BO40" i="15" s="1"/>
  <c r="BO41" i="15" s="1"/>
  <c r="BP33" i="15"/>
  <c r="BP34" i="15" s="1"/>
  <c r="BQ33" i="15"/>
  <c r="BQ40" i="15" s="1"/>
  <c r="BQ41" i="15" s="1"/>
  <c r="BR33" i="15"/>
  <c r="BR40" i="15" s="1"/>
  <c r="BR41" i="15" s="1"/>
  <c r="BS33" i="15"/>
  <c r="BS40" i="15" s="1"/>
  <c r="BS41" i="15" s="1"/>
  <c r="BT33" i="15"/>
  <c r="BT34" i="15" s="1"/>
  <c r="BU33" i="15"/>
  <c r="BU34" i="15" s="1"/>
  <c r="BV33" i="15"/>
  <c r="BV40" i="15" s="1"/>
  <c r="BV41" i="15" s="1"/>
  <c r="BW33" i="15"/>
  <c r="BW40" i="15" s="1"/>
  <c r="BW41" i="15" s="1"/>
  <c r="BX33" i="15"/>
  <c r="BX34" i="15" s="1"/>
  <c r="BY33" i="15"/>
  <c r="BY40" i="15" s="1"/>
  <c r="BY41" i="15" s="1"/>
  <c r="BZ33" i="15"/>
  <c r="BZ34" i="15" s="1"/>
  <c r="CA33" i="15"/>
  <c r="CA40" i="15" s="1"/>
  <c r="CA41" i="15" s="1"/>
  <c r="CB33" i="15"/>
  <c r="CB34" i="15" s="1"/>
  <c r="CC33" i="15"/>
  <c r="CC34" i="15" s="1"/>
  <c r="CD33" i="15"/>
  <c r="CD34" i="15" s="1"/>
  <c r="CE33" i="15"/>
  <c r="CE40" i="15" s="1"/>
  <c r="CE41" i="15" s="1"/>
  <c r="CF33" i="15"/>
  <c r="CF34" i="15" s="1"/>
  <c r="CG33" i="15"/>
  <c r="CG40" i="15" s="1"/>
  <c r="CG41" i="15" s="1"/>
  <c r="CH33" i="15"/>
  <c r="CH40" i="15" s="1"/>
  <c r="CH41" i="15" s="1"/>
  <c r="CI33" i="15"/>
  <c r="CI40" i="15" s="1"/>
  <c r="CI41" i="15" s="1"/>
  <c r="CJ33" i="15"/>
  <c r="CJ34" i="15" s="1"/>
  <c r="CK33" i="15"/>
  <c r="CK34" i="15" s="1"/>
  <c r="CL33" i="15"/>
  <c r="CL40" i="15" s="1"/>
  <c r="CL41" i="15" s="1"/>
  <c r="CM33" i="15"/>
  <c r="CM40" i="15" s="1"/>
  <c r="CM41" i="15" s="1"/>
  <c r="CN33" i="15"/>
  <c r="CN34" i="15" s="1"/>
  <c r="CO33" i="15"/>
  <c r="CO40" i="15" s="1"/>
  <c r="CO41" i="15" s="1"/>
  <c r="CP33" i="15"/>
  <c r="CP34" i="15" s="1"/>
  <c r="CQ33" i="15"/>
  <c r="CQ40" i="15" s="1"/>
  <c r="CQ41" i="15" s="1"/>
  <c r="CR33" i="15"/>
  <c r="CR34" i="15" s="1"/>
  <c r="CS33" i="15"/>
  <c r="CS34" i="15" s="1"/>
  <c r="CT33" i="15"/>
  <c r="CT34" i="15" s="1"/>
  <c r="CU33" i="15"/>
  <c r="CU40" i="15" s="1"/>
  <c r="CU41" i="15" s="1"/>
  <c r="CV33" i="15"/>
  <c r="CV34" i="15" s="1"/>
  <c r="CW33" i="15"/>
  <c r="CW40" i="15" s="1"/>
  <c r="CW41" i="15" s="1"/>
  <c r="K34" i="15"/>
  <c r="Y34" i="15"/>
  <c r="AG34" i="15"/>
  <c r="AY34" i="15"/>
  <c r="BS34" i="15"/>
  <c r="CG34" i="15"/>
  <c r="B72" i="15"/>
  <c r="A70" i="15"/>
  <c r="A71" i="15"/>
  <c r="C72" i="15"/>
  <c r="D72" i="15"/>
  <c r="E72" i="15"/>
  <c r="F72" i="15"/>
  <c r="G72"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AL72" i="15"/>
  <c r="AM72" i="15"/>
  <c r="AN72" i="15"/>
  <c r="AO72" i="15"/>
  <c r="AP72" i="15"/>
  <c r="AQ72" i="15"/>
  <c r="AR72" i="15"/>
  <c r="AS72" i="15"/>
  <c r="AT72" i="15"/>
  <c r="AU72" i="15"/>
  <c r="AV72" i="15"/>
  <c r="AW72" i="15"/>
  <c r="AX72" i="15"/>
  <c r="AY72" i="15"/>
  <c r="AZ72" i="15"/>
  <c r="BA72" i="15"/>
  <c r="BB72" i="15"/>
  <c r="BC72" i="15"/>
  <c r="BD72" i="15"/>
  <c r="BE72" i="15"/>
  <c r="BF72" i="15"/>
  <c r="BG72" i="15"/>
  <c r="BH72" i="15"/>
  <c r="BI72" i="15"/>
  <c r="BJ72" i="15"/>
  <c r="BK72" i="15"/>
  <c r="BL72" i="15"/>
  <c r="BM72" i="15"/>
  <c r="BN72" i="15"/>
  <c r="BO72" i="15"/>
  <c r="BP72" i="15"/>
  <c r="BQ72" i="15"/>
  <c r="BR72" i="15"/>
  <c r="BS72" i="15"/>
  <c r="BT72" i="15"/>
  <c r="BU72" i="15"/>
  <c r="BV72" i="15"/>
  <c r="BW72" i="15"/>
  <c r="BX72" i="15"/>
  <c r="BY72" i="15"/>
  <c r="BZ72" i="15"/>
  <c r="CA72" i="15"/>
  <c r="CB72" i="15"/>
  <c r="CC72" i="15"/>
  <c r="CD72" i="15"/>
  <c r="CE72" i="15"/>
  <c r="CF72" i="15"/>
  <c r="CG72" i="15"/>
  <c r="CH72" i="15"/>
  <c r="CI72" i="15"/>
  <c r="CJ72" i="15"/>
  <c r="CK72" i="15"/>
  <c r="CL72" i="15"/>
  <c r="CM72" i="15"/>
  <c r="CN72" i="15"/>
  <c r="CO72" i="15"/>
  <c r="CP72" i="15"/>
  <c r="CQ72" i="15"/>
  <c r="CR72" i="15"/>
  <c r="CS72" i="15"/>
  <c r="CT72" i="15"/>
  <c r="CU72" i="15"/>
  <c r="CV72" i="15"/>
  <c r="CW72" i="15"/>
  <c r="CE34" i="15" l="1"/>
  <c r="BK34" i="15"/>
  <c r="AU34" i="15"/>
  <c r="AE34" i="15"/>
  <c r="W34" i="15"/>
  <c r="G34" i="15"/>
  <c r="S34" i="15"/>
  <c r="CQ34" i="15"/>
  <c r="CA34" i="15"/>
  <c r="BG34" i="15"/>
  <c r="AQ34" i="15"/>
  <c r="AA34" i="15"/>
  <c r="CM34" i="15"/>
  <c r="BW34" i="15"/>
  <c r="BA34" i="15"/>
  <c r="AM34" i="15"/>
  <c r="Z34" i="15"/>
  <c r="O34" i="15"/>
  <c r="BM40" i="15"/>
  <c r="BM41" i="15" s="1"/>
  <c r="CO34" i="15"/>
  <c r="AO34" i="15"/>
  <c r="AW40" i="15"/>
  <c r="AW41" i="15" s="1"/>
  <c r="CW34" i="15"/>
  <c r="CS40" i="15"/>
  <c r="CS41" i="15" s="1"/>
  <c r="BI34" i="15"/>
  <c r="BQ34" i="15"/>
  <c r="CU34" i="15"/>
  <c r="CI34" i="15"/>
  <c r="BY34" i="15"/>
  <c r="BO34" i="15"/>
  <c r="BC34" i="15"/>
  <c r="AS34" i="15"/>
  <c r="AI34" i="15"/>
  <c r="Q34" i="15"/>
  <c r="E34" i="15"/>
  <c r="CC40" i="15"/>
  <c r="CC41" i="15" s="1"/>
  <c r="J34" i="15"/>
  <c r="M40" i="15"/>
  <c r="M41" i="15" s="1"/>
  <c r="CL34" i="15"/>
  <c r="BV34" i="15"/>
  <c r="BF34" i="15"/>
  <c r="AK34" i="15"/>
  <c r="I34" i="15"/>
  <c r="CK40" i="15"/>
  <c r="CK41" i="15" s="1"/>
  <c r="BE40" i="15"/>
  <c r="BE41" i="15" s="1"/>
  <c r="AC40" i="15"/>
  <c r="AC41" i="15" s="1"/>
  <c r="BU40" i="15"/>
  <c r="BU41" i="15" s="1"/>
  <c r="AP34" i="15"/>
  <c r="U34" i="15"/>
  <c r="BN34" i="15"/>
  <c r="CH34" i="15"/>
  <c r="BR34" i="15"/>
  <c r="BB34" i="15"/>
  <c r="AL34" i="15"/>
  <c r="V34" i="15"/>
  <c r="F34" i="15"/>
  <c r="CT40" i="15"/>
  <c r="CT41" i="15" s="1"/>
  <c r="CP40" i="15"/>
  <c r="CP41" i="15" s="1"/>
  <c r="CD40" i="15"/>
  <c r="CD41" i="15" s="1"/>
  <c r="BZ40" i="15"/>
  <c r="BZ41" i="15" s="1"/>
  <c r="BJ40" i="15"/>
  <c r="BJ41" i="15" s="1"/>
  <c r="AX40" i="15"/>
  <c r="AX41" i="15" s="1"/>
  <c r="AT40" i="15"/>
  <c r="AT41" i="15" s="1"/>
  <c r="AH40" i="15"/>
  <c r="AH41" i="15" s="1"/>
  <c r="AD40" i="15"/>
  <c r="AD41" i="15" s="1"/>
  <c r="R40" i="15"/>
  <c r="R41" i="15" s="1"/>
  <c r="N40" i="15"/>
  <c r="N41" i="15" s="1"/>
  <c r="CV40" i="15"/>
  <c r="CV41" i="15" s="1"/>
  <c r="CR40" i="15"/>
  <c r="CR41" i="15" s="1"/>
  <c r="CN40" i="15"/>
  <c r="CN41" i="15" s="1"/>
  <c r="CJ40" i="15"/>
  <c r="CJ41" i="15" s="1"/>
  <c r="CF40" i="15"/>
  <c r="CF41" i="15" s="1"/>
  <c r="CB40" i="15"/>
  <c r="CB41" i="15" s="1"/>
  <c r="BX40" i="15"/>
  <c r="BX41" i="15" s="1"/>
  <c r="BT40" i="15"/>
  <c r="BT41" i="15" s="1"/>
  <c r="BP40" i="15"/>
  <c r="BP41" i="15" s="1"/>
  <c r="BL40" i="15"/>
  <c r="BL41" i="15" s="1"/>
  <c r="BH40" i="15"/>
  <c r="BH41" i="15" s="1"/>
  <c r="BD40" i="15"/>
  <c r="BD41" i="15" s="1"/>
  <c r="AZ40" i="15"/>
  <c r="AZ41" i="15" s="1"/>
  <c r="AV40" i="15"/>
  <c r="AV41" i="15" s="1"/>
  <c r="AR40" i="15"/>
  <c r="AR41" i="15" s="1"/>
  <c r="AN40" i="15"/>
  <c r="AN41" i="15" s="1"/>
  <c r="AJ40" i="15"/>
  <c r="AJ41" i="15" s="1"/>
  <c r="AF40" i="15"/>
  <c r="AF41" i="15" s="1"/>
  <c r="AB40" i="15"/>
  <c r="AB41" i="15" s="1"/>
  <c r="X40" i="15"/>
  <c r="X41" i="15" s="1"/>
  <c r="T40" i="15"/>
  <c r="T41" i="15" s="1"/>
  <c r="P40" i="15"/>
  <c r="P41" i="15" s="1"/>
  <c r="L40" i="15"/>
  <c r="L41" i="15" s="1"/>
  <c r="H40" i="15"/>
  <c r="H41" i="15" s="1"/>
  <c r="D40" i="15"/>
  <c r="D41" i="15" s="1"/>
  <c r="C40" i="15"/>
  <c r="B22" i="15"/>
  <c r="B24" i="15" s="1"/>
  <c r="CW171" i="15" l="1"/>
  <c r="CV171" i="15"/>
  <c r="CU171" i="15"/>
  <c r="CT171" i="15"/>
  <c r="CS171" i="15"/>
  <c r="CR171" i="15"/>
  <c r="CQ171" i="15"/>
  <c r="CP171" i="15"/>
  <c r="CO171" i="15"/>
  <c r="CN171" i="15"/>
  <c r="CM171" i="15"/>
  <c r="CL171" i="15"/>
  <c r="CK171" i="15"/>
  <c r="CJ171" i="15"/>
  <c r="CI171" i="15"/>
  <c r="CH171" i="15"/>
  <c r="CG171" i="15"/>
  <c r="CF171" i="15"/>
  <c r="CE171" i="15"/>
  <c r="CD171" i="15"/>
  <c r="CC171" i="15"/>
  <c r="CB171" i="15"/>
  <c r="CA171" i="15"/>
  <c r="BZ171" i="15"/>
  <c r="BY171" i="15"/>
  <c r="BX171" i="15"/>
  <c r="BW171" i="15"/>
  <c r="BV171" i="15"/>
  <c r="BU171" i="15"/>
  <c r="BT171" i="15"/>
  <c r="BS171" i="15"/>
  <c r="BR171" i="15"/>
  <c r="BQ171" i="15"/>
  <c r="BP171" i="15"/>
  <c r="BO171" i="15"/>
  <c r="BN171" i="15"/>
  <c r="BM171" i="15"/>
  <c r="BL171" i="15"/>
  <c r="BK171" i="15"/>
  <c r="BJ171" i="15"/>
  <c r="BI171" i="15"/>
  <c r="BH171" i="15"/>
  <c r="BG171" i="15"/>
  <c r="BF171" i="15"/>
  <c r="BE171" i="15"/>
  <c r="BD171" i="15"/>
  <c r="BC171" i="15"/>
  <c r="BB171" i="15"/>
  <c r="BA171" i="15"/>
  <c r="AZ171" i="15"/>
  <c r="AY171" i="15"/>
  <c r="AX171" i="15"/>
  <c r="AW171" i="15"/>
  <c r="AV171" i="15"/>
  <c r="AU171" i="15"/>
  <c r="AT171" i="15"/>
  <c r="AS171" i="15"/>
  <c r="AR171" i="15"/>
  <c r="AQ171" i="15"/>
  <c r="AP171" i="15"/>
  <c r="AO171" i="15"/>
  <c r="AN171" i="15"/>
  <c r="AM171" i="15"/>
  <c r="AL171" i="15"/>
  <c r="AK171" i="15"/>
  <c r="AJ171" i="15"/>
  <c r="AI171" i="15"/>
  <c r="AH171" i="15"/>
  <c r="AG171" i="15"/>
  <c r="AF171" i="15"/>
  <c r="AE171" i="15"/>
  <c r="AD171" i="15"/>
  <c r="AC171" i="15"/>
  <c r="AB171" i="15"/>
  <c r="AA171" i="15"/>
  <c r="Z171" i="15"/>
  <c r="Y171" i="15"/>
  <c r="X171" i="15"/>
  <c r="W171" i="15"/>
  <c r="V171" i="15"/>
  <c r="U171" i="15"/>
  <c r="T171" i="15"/>
  <c r="S171" i="15"/>
  <c r="R171" i="15"/>
  <c r="Q171" i="15"/>
  <c r="P171" i="15"/>
  <c r="O171" i="15"/>
  <c r="N171" i="15"/>
  <c r="M171" i="15"/>
  <c r="L171" i="15"/>
  <c r="K171" i="15"/>
  <c r="J171" i="15"/>
  <c r="I171" i="15"/>
  <c r="H171" i="15"/>
  <c r="G171" i="15"/>
  <c r="F171" i="15"/>
  <c r="E171" i="15"/>
  <c r="D171" i="15"/>
  <c r="BL104" i="17"/>
  <c r="G16" i="13" l="1"/>
  <c r="G17" i="13" s="1"/>
  <c r="I2" i="13"/>
  <c r="C4" i="17"/>
  <c r="C71" i="17"/>
  <c r="C12" i="17"/>
  <c r="C43" i="17"/>
  <c r="C31" i="17"/>
  <c r="C18" i="17"/>
  <c r="C14" i="17"/>
  <c r="C68" i="17"/>
  <c r="C70" i="17"/>
  <c r="C62" i="17"/>
  <c r="C87" i="17"/>
  <c r="C80" i="17"/>
  <c r="C46" i="17"/>
  <c r="C54" i="17"/>
  <c r="C92" i="17"/>
  <c r="C17" i="17"/>
  <c r="C15" i="17"/>
  <c r="C33" i="17"/>
  <c r="C95" i="17"/>
  <c r="C101" i="17"/>
  <c r="C93" i="17"/>
  <c r="C41" i="17"/>
  <c r="C47" i="17"/>
  <c r="C72" i="17"/>
  <c r="C76" i="17"/>
  <c r="C63" i="17"/>
  <c r="C34" i="17"/>
  <c r="C36" i="17"/>
  <c r="C89" i="17"/>
  <c r="C7" i="17"/>
  <c r="C55" i="17"/>
  <c r="C23" i="17"/>
  <c r="C10" i="17"/>
  <c r="C99" i="17"/>
  <c r="C59" i="17"/>
  <c r="C64" i="17"/>
  <c r="C27" i="17"/>
  <c r="C42" i="17"/>
  <c r="C48" i="17"/>
  <c r="C97" i="17"/>
  <c r="C22" i="17"/>
  <c r="C13" i="17"/>
  <c r="C79" i="17"/>
  <c r="C20" i="17"/>
  <c r="C51" i="17"/>
  <c r="C21" i="17"/>
  <c r="C49" i="17"/>
  <c r="C66" i="17"/>
  <c r="C78" i="17"/>
  <c r="C65" i="17"/>
  <c r="C30" i="17"/>
  <c r="C83" i="17"/>
  <c r="C29" i="17"/>
  <c r="C3" i="17"/>
  <c r="C5" i="17"/>
  <c r="C35" i="17"/>
  <c r="C19" i="17"/>
  <c r="C77" i="17"/>
  <c r="C26" i="17"/>
  <c r="C61" i="17"/>
  <c r="C94" i="17"/>
  <c r="C37" i="17"/>
  <c r="C81" i="17"/>
  <c r="C6" i="17"/>
  <c r="C98" i="17"/>
  <c r="C67" i="17"/>
  <c r="C56" i="17"/>
  <c r="C90" i="17"/>
  <c r="C24" i="17"/>
  <c r="C85" i="17"/>
  <c r="C86" i="17"/>
  <c r="C69" i="17"/>
  <c r="C73" i="17"/>
  <c r="C50" i="17"/>
  <c r="C16" i="17"/>
  <c r="C38" i="17"/>
  <c r="C39" i="17"/>
  <c r="C52" i="17"/>
  <c r="C74" i="17"/>
  <c r="C82" i="17"/>
  <c r="C88" i="17"/>
  <c r="C75" i="17"/>
  <c r="C28" i="17"/>
  <c r="C40" i="17"/>
  <c r="C9" i="17"/>
  <c r="C44" i="17"/>
  <c r="C45" i="17"/>
  <c r="C58" i="17"/>
  <c r="C57" i="17"/>
  <c r="C100" i="17"/>
  <c r="C60" i="17"/>
  <c r="C84" i="17"/>
  <c r="C32" i="17"/>
  <c r="C53" i="17"/>
  <c r="C91" i="17"/>
  <c r="C96" i="17"/>
  <c r="C8" i="17"/>
  <c r="C102" i="17"/>
  <c r="C11" i="17"/>
  <c r="C25" i="17"/>
  <c r="M27" i="17" l="1"/>
  <c r="M69" i="17"/>
  <c r="M67" i="17"/>
  <c r="M95" i="17"/>
  <c r="M39" i="17"/>
  <c r="M49" i="17"/>
  <c r="M76" i="17"/>
  <c r="M48" i="17"/>
  <c r="M29" i="17"/>
  <c r="M18" i="17"/>
  <c r="M25" i="17"/>
  <c r="M7" i="17"/>
  <c r="M80" i="17"/>
  <c r="M58" i="17"/>
  <c r="M23" i="17"/>
  <c r="M26" i="17"/>
  <c r="M84" i="17"/>
  <c r="M63" i="17"/>
  <c r="M98" i="17"/>
  <c r="M33" i="17"/>
  <c r="M38" i="17"/>
  <c r="M21" i="17"/>
  <c r="M72" i="17"/>
  <c r="M96" i="17"/>
  <c r="M83" i="17"/>
  <c r="M31" i="17"/>
  <c r="M22" i="17"/>
  <c r="M82" i="17"/>
  <c r="M87" i="17"/>
  <c r="M99" i="17"/>
  <c r="M40" i="17"/>
  <c r="M77" i="17"/>
  <c r="M60" i="17"/>
  <c r="M86" i="17"/>
  <c r="M6" i="17"/>
  <c r="M15" i="17"/>
  <c r="M34" i="17"/>
  <c r="M51" i="17"/>
  <c r="M47" i="17"/>
  <c r="M91" i="17"/>
  <c r="M30" i="17"/>
  <c r="M43" i="17"/>
  <c r="M11" i="17"/>
  <c r="M74" i="17"/>
  <c r="M62" i="17"/>
  <c r="M45" i="17"/>
  <c r="M28" i="17"/>
  <c r="M19" i="17"/>
  <c r="M64" i="17"/>
  <c r="M85" i="17"/>
  <c r="M81" i="17"/>
  <c r="M17" i="17"/>
  <c r="M16" i="17"/>
  <c r="M20" i="17"/>
  <c r="M41" i="17"/>
  <c r="M42" i="17"/>
  <c r="M65" i="17"/>
  <c r="M12" i="17"/>
  <c r="M102" i="17"/>
  <c r="M89" i="17"/>
  <c r="M70" i="17"/>
  <c r="M44" i="17"/>
  <c r="M55" i="17"/>
  <c r="M35" i="17"/>
  <c r="M100" i="17"/>
  <c r="M24" i="17"/>
  <c r="M37" i="17"/>
  <c r="M92" i="17"/>
  <c r="M50" i="17"/>
  <c r="M79" i="17"/>
  <c r="M93" i="17"/>
  <c r="M53" i="17"/>
  <c r="M78" i="17"/>
  <c r="M71" i="17"/>
  <c r="M97" i="17"/>
  <c r="M52" i="17"/>
  <c r="M68" i="17"/>
  <c r="M10" i="17"/>
  <c r="M75" i="17"/>
  <c r="M5" i="17"/>
  <c r="M59" i="17"/>
  <c r="M90" i="17"/>
  <c r="M94" i="17"/>
  <c r="M54" i="17"/>
  <c r="M73" i="17"/>
  <c r="M13" i="17"/>
  <c r="M101" i="17"/>
  <c r="M32" i="17"/>
  <c r="M66" i="17"/>
  <c r="M4" i="17"/>
  <c r="M8" i="17"/>
  <c r="M36" i="17"/>
  <c r="M14" i="17"/>
  <c r="M9" i="17"/>
  <c r="M88" i="17"/>
  <c r="M57" i="17"/>
  <c r="M56" i="17"/>
  <c r="M61" i="17"/>
  <c r="M46" i="17"/>
  <c r="AT6" i="17"/>
  <c r="AC31" i="17"/>
  <c r="AC18" i="17"/>
  <c r="AC24" i="17"/>
  <c r="AC14" i="17"/>
  <c r="AC16" i="17"/>
  <c r="AC10" i="17"/>
  <c r="AC15" i="17"/>
  <c r="AC22" i="17"/>
  <c r="AC29" i="17"/>
  <c r="AC21" i="17"/>
  <c r="AC11" i="17"/>
  <c r="AC19" i="17"/>
  <c r="AC23" i="17"/>
  <c r="AC12" i="17"/>
  <c r="AC25" i="17"/>
  <c r="AC9" i="17"/>
  <c r="AC7" i="17"/>
  <c r="AC30" i="17"/>
  <c r="AC27" i="17"/>
  <c r="AC28" i="17"/>
  <c r="AC8" i="17"/>
  <c r="AC26" i="17"/>
  <c r="AC17" i="17"/>
  <c r="AC6" i="17"/>
  <c r="AC13" i="17"/>
  <c r="AC20" i="17"/>
  <c r="AC5" i="17"/>
  <c r="AC38" i="17"/>
  <c r="AC45" i="17"/>
  <c r="AC71" i="17"/>
  <c r="AC58" i="17"/>
  <c r="AC65" i="17"/>
  <c r="AC39" i="17"/>
  <c r="AC54" i="17"/>
  <c r="AC48" i="17"/>
  <c r="AC43" i="17"/>
  <c r="AC74" i="17"/>
  <c r="AC64" i="17"/>
  <c r="AC66" i="17"/>
  <c r="AC50" i="17"/>
  <c r="AC70" i="17"/>
  <c r="AC57" i="17"/>
  <c r="AC47" i="17"/>
  <c r="AC44" i="17"/>
  <c r="AC68" i="17"/>
  <c r="AC56" i="17"/>
  <c r="AC63" i="17"/>
  <c r="AC36" i="17"/>
  <c r="AC53" i="17"/>
  <c r="AC34" i="17"/>
  <c r="AC61" i="17"/>
  <c r="AC59" i="17"/>
  <c r="AC33" i="17"/>
  <c r="AC69" i="17"/>
  <c r="AC37" i="17"/>
  <c r="AC35" i="17"/>
  <c r="AC52" i="17"/>
  <c r="AC41" i="17"/>
  <c r="AC40" i="17"/>
  <c r="AC42" i="17"/>
  <c r="AC67" i="17"/>
  <c r="AC73" i="17"/>
  <c r="AC62" i="17"/>
  <c r="AC76" i="17"/>
  <c r="AC49" i="17"/>
  <c r="AC55" i="17"/>
  <c r="AC72" i="17"/>
  <c r="AC32" i="17"/>
  <c r="AC60" i="17"/>
  <c r="AC75" i="17"/>
  <c r="AC46" i="17"/>
  <c r="AC77" i="17"/>
  <c r="AC51" i="17"/>
  <c r="AC81" i="17"/>
  <c r="AC82" i="17"/>
  <c r="AC84" i="17"/>
  <c r="AC92" i="17"/>
  <c r="AC86" i="17"/>
  <c r="AC80" i="17"/>
  <c r="AC85" i="17"/>
  <c r="AC78" i="17"/>
  <c r="AC93" i="17"/>
  <c r="AC83" i="17"/>
  <c r="AC79" i="17"/>
  <c r="AC88" i="17"/>
  <c r="AC90" i="17"/>
  <c r="AC87" i="17"/>
  <c r="AC91" i="17"/>
  <c r="AC89" i="17"/>
  <c r="AC98" i="17"/>
  <c r="AC94" i="17"/>
  <c r="AC96" i="17"/>
  <c r="AC95" i="17"/>
  <c r="AC97" i="17"/>
  <c r="AC99" i="17"/>
  <c r="CY97" i="17"/>
  <c r="DC97" i="17"/>
  <c r="CX97" i="17"/>
  <c r="DB97" i="17"/>
  <c r="DF97" i="17"/>
  <c r="CV97" i="17"/>
  <c r="DD97" i="17"/>
  <c r="AW97" i="17"/>
  <c r="DA97" i="17"/>
  <c r="AV97" i="17"/>
  <c r="BD97" i="17"/>
  <c r="BE97" i="17" s="1"/>
  <c r="DI97" i="17"/>
  <c r="CW97" i="17"/>
  <c r="BF97" i="17"/>
  <c r="BG97" i="17" s="1"/>
  <c r="DE97" i="17"/>
  <c r="CZ97" i="17"/>
  <c r="DH97" i="17"/>
  <c r="CY81" i="17"/>
  <c r="DC81" i="17"/>
  <c r="CX81" i="17"/>
  <c r="DB81" i="17"/>
  <c r="DF81" i="17"/>
  <c r="CV81" i="17"/>
  <c r="DD81" i="17"/>
  <c r="AW81" i="17"/>
  <c r="DA81" i="17"/>
  <c r="AV81" i="17"/>
  <c r="CW81" i="17"/>
  <c r="BD81" i="17"/>
  <c r="BE81" i="17" s="1"/>
  <c r="DE81" i="17"/>
  <c r="DI81" i="17"/>
  <c r="CZ81" i="17"/>
  <c r="DH81" i="17"/>
  <c r="BF81" i="17"/>
  <c r="BG81" i="17" s="1"/>
  <c r="CY49" i="17"/>
  <c r="DC49" i="17"/>
  <c r="CX49" i="17"/>
  <c r="DB49" i="17"/>
  <c r="DF49" i="17"/>
  <c r="CV49" i="17"/>
  <c r="DD49" i="17"/>
  <c r="AW49" i="17"/>
  <c r="DA49" i="17"/>
  <c r="AV49" i="17"/>
  <c r="CW49" i="17"/>
  <c r="BD49" i="17"/>
  <c r="BE49" i="17" s="1"/>
  <c r="DE49" i="17"/>
  <c r="DI49" i="17"/>
  <c r="CZ49" i="17"/>
  <c r="DH49" i="17"/>
  <c r="BF49" i="17"/>
  <c r="BG49" i="17" s="1"/>
  <c r="CY33" i="17"/>
  <c r="DC33" i="17"/>
  <c r="CX33" i="17"/>
  <c r="DB33" i="17"/>
  <c r="DF33" i="17"/>
  <c r="AW33" i="17"/>
  <c r="DA33" i="17"/>
  <c r="AV33" i="17"/>
  <c r="CV33" i="17"/>
  <c r="DE33" i="17"/>
  <c r="CW33" i="17"/>
  <c r="BD33" i="17"/>
  <c r="BE33" i="17" s="1"/>
  <c r="DD33" i="17"/>
  <c r="DI33" i="17"/>
  <c r="DH33" i="17"/>
  <c r="BF33" i="17"/>
  <c r="BG33" i="17" s="1"/>
  <c r="CZ33" i="17"/>
  <c r="AW17" i="17"/>
  <c r="CV17" i="17"/>
  <c r="CZ17" i="17"/>
  <c r="DD17" i="17"/>
  <c r="AV17" i="17"/>
  <c r="CW17" i="17"/>
  <c r="DB17" i="17"/>
  <c r="DF17" i="17"/>
  <c r="CX17" i="17"/>
  <c r="DC17" i="17"/>
  <c r="BD17" i="17"/>
  <c r="BE17" i="17" s="1"/>
  <c r="DA17" i="17"/>
  <c r="DI17" i="17"/>
  <c r="DH17" i="17"/>
  <c r="DE17" i="17"/>
  <c r="CY17" i="17"/>
  <c r="BF17" i="17"/>
  <c r="BG17" i="17" s="1"/>
  <c r="CY65" i="17"/>
  <c r="DC65" i="17"/>
  <c r="CX65" i="17"/>
  <c r="DB65" i="17"/>
  <c r="DF65" i="17"/>
  <c r="CV65" i="17"/>
  <c r="DD65" i="17"/>
  <c r="AW65" i="17"/>
  <c r="DA65" i="17"/>
  <c r="AV65" i="17"/>
  <c r="DE65" i="17"/>
  <c r="CW65" i="17"/>
  <c r="BD65" i="17"/>
  <c r="BE65" i="17" s="1"/>
  <c r="DI65" i="17"/>
  <c r="DH65" i="17"/>
  <c r="BF65" i="17"/>
  <c r="BG65" i="17" s="1"/>
  <c r="CZ65" i="17"/>
  <c r="AW12" i="17"/>
  <c r="AV12" i="17"/>
  <c r="CW12" i="17"/>
  <c r="DA12" i="17"/>
  <c r="DE12" i="17"/>
  <c r="DH12" i="17"/>
  <c r="CZ12" i="17"/>
  <c r="DF12" i="17"/>
  <c r="BF12" i="17"/>
  <c r="BG12" i="17" s="1"/>
  <c r="CY12" i="17"/>
  <c r="CV12" i="17"/>
  <c r="DB12" i="17"/>
  <c r="DD12" i="17"/>
  <c r="DC12" i="17"/>
  <c r="BD12" i="17"/>
  <c r="BE12" i="17" s="1"/>
  <c r="CX12" i="17"/>
  <c r="DI12" i="17"/>
  <c r="AW28" i="17"/>
  <c r="CV28" i="17"/>
  <c r="CZ28" i="17"/>
  <c r="DD28" i="17"/>
  <c r="AV28" i="17"/>
  <c r="CY28" i="17"/>
  <c r="DC28" i="17"/>
  <c r="DB28" i="17"/>
  <c r="DH28" i="17"/>
  <c r="DE28" i="17"/>
  <c r="BF28" i="17"/>
  <c r="BG28" i="17" s="1"/>
  <c r="DA28" i="17"/>
  <c r="CW28" i="17"/>
  <c r="DF28" i="17"/>
  <c r="DI28" i="17"/>
  <c r="BD28" i="17"/>
  <c r="BE28" i="17" s="1"/>
  <c r="CX28" i="17"/>
  <c r="AW44" i="17"/>
  <c r="CV44" i="17"/>
  <c r="CZ44" i="17"/>
  <c r="DD44" i="17"/>
  <c r="AV44" i="17"/>
  <c r="CY44" i="17"/>
  <c r="DC44" i="17"/>
  <c r="CW44" i="17"/>
  <c r="DE44" i="17"/>
  <c r="DB44" i="17"/>
  <c r="DH44" i="17"/>
  <c r="DA44" i="17"/>
  <c r="BF44" i="17"/>
  <c r="BG44" i="17" s="1"/>
  <c r="CX44" i="17"/>
  <c r="DF44" i="17"/>
  <c r="DI44" i="17"/>
  <c r="BD44" i="17"/>
  <c r="BE44" i="17" s="1"/>
  <c r="AW60" i="17"/>
  <c r="CV60" i="17"/>
  <c r="CZ60" i="17"/>
  <c r="DD60" i="17"/>
  <c r="AV60" i="17"/>
  <c r="CY60" i="17"/>
  <c r="DC60" i="17"/>
  <c r="CW60" i="17"/>
  <c r="DE60" i="17"/>
  <c r="DB60" i="17"/>
  <c r="DH60" i="17"/>
  <c r="DA60" i="17"/>
  <c r="BF60" i="17"/>
  <c r="BG60" i="17" s="1"/>
  <c r="DF60" i="17"/>
  <c r="CX60" i="17"/>
  <c r="BD60" i="17"/>
  <c r="BE60" i="17" s="1"/>
  <c r="DI60" i="17"/>
  <c r="AW76" i="17"/>
  <c r="CV76" i="17"/>
  <c r="CZ76" i="17"/>
  <c r="DD76" i="17"/>
  <c r="AV76" i="17"/>
  <c r="CY76" i="17"/>
  <c r="DC76" i="17"/>
  <c r="CW76" i="17"/>
  <c r="DE76" i="17"/>
  <c r="DB76" i="17"/>
  <c r="DH76" i="17"/>
  <c r="DA76" i="17"/>
  <c r="BF76" i="17"/>
  <c r="BG76" i="17" s="1"/>
  <c r="CX76" i="17"/>
  <c r="DF76" i="17"/>
  <c r="DI76" i="17"/>
  <c r="BD76" i="17"/>
  <c r="BE76" i="17" s="1"/>
  <c r="AW92" i="17"/>
  <c r="CV92" i="17"/>
  <c r="CZ92" i="17"/>
  <c r="DD92" i="17"/>
  <c r="AV92" i="17"/>
  <c r="CY92" i="17"/>
  <c r="DC92" i="17"/>
  <c r="CW92" i="17"/>
  <c r="DE92" i="17"/>
  <c r="DB92" i="17"/>
  <c r="DH92" i="17"/>
  <c r="BD92" i="17"/>
  <c r="BE92" i="17" s="1"/>
  <c r="DA92" i="17"/>
  <c r="BF92" i="17"/>
  <c r="BG92" i="17" s="1"/>
  <c r="DF92" i="17"/>
  <c r="CX92" i="17"/>
  <c r="DI92" i="17"/>
  <c r="AW20" i="17"/>
  <c r="AV20" i="17"/>
  <c r="CW20" i="17"/>
  <c r="DA20" i="17"/>
  <c r="DE20" i="17"/>
  <c r="DH20" i="17"/>
  <c r="CX20" i="17"/>
  <c r="DC20" i="17"/>
  <c r="BF20" i="17"/>
  <c r="BG20" i="17" s="1"/>
  <c r="CV20" i="17"/>
  <c r="CY20" i="17"/>
  <c r="DD20" i="17"/>
  <c r="DB20" i="17"/>
  <c r="DF20" i="17"/>
  <c r="DI20" i="17"/>
  <c r="BD20" i="17"/>
  <c r="BE20" i="17" s="1"/>
  <c r="CZ20" i="17"/>
  <c r="AW36" i="17"/>
  <c r="CV36" i="17"/>
  <c r="CZ36" i="17"/>
  <c r="DD36" i="17"/>
  <c r="AV36" i="17"/>
  <c r="CY36" i="17"/>
  <c r="DC36" i="17"/>
  <c r="DB36" i="17"/>
  <c r="DH36" i="17"/>
  <c r="CW36" i="17"/>
  <c r="DF36" i="17"/>
  <c r="BF36" i="17"/>
  <c r="BG36" i="17" s="1"/>
  <c r="DE36" i="17"/>
  <c r="CX36" i="17"/>
  <c r="DI36" i="17"/>
  <c r="BD36" i="17"/>
  <c r="BE36" i="17" s="1"/>
  <c r="DA36" i="17"/>
  <c r="AW52" i="17"/>
  <c r="CV52" i="17"/>
  <c r="CZ52" i="17"/>
  <c r="DD52" i="17"/>
  <c r="AV52" i="17"/>
  <c r="CY52" i="17"/>
  <c r="DC52" i="17"/>
  <c r="CW52" i="17"/>
  <c r="DE52" i="17"/>
  <c r="DB52" i="17"/>
  <c r="DH52" i="17"/>
  <c r="BF52" i="17"/>
  <c r="BG52" i="17" s="1"/>
  <c r="CX52" i="17"/>
  <c r="DF52" i="17"/>
  <c r="DA52" i="17"/>
  <c r="DI52" i="17"/>
  <c r="BD52" i="17"/>
  <c r="BE52" i="17" s="1"/>
  <c r="AW68" i="17"/>
  <c r="CV68" i="17"/>
  <c r="CZ68" i="17"/>
  <c r="DD68" i="17"/>
  <c r="AV68" i="17"/>
  <c r="CY68" i="17"/>
  <c r="DC68" i="17"/>
  <c r="CW68" i="17"/>
  <c r="DE68" i="17"/>
  <c r="DB68" i="17"/>
  <c r="DH68" i="17"/>
  <c r="BF68" i="17"/>
  <c r="BG68" i="17" s="1"/>
  <c r="DF68" i="17"/>
  <c r="CX68" i="17"/>
  <c r="DA68" i="17"/>
  <c r="DI68" i="17"/>
  <c r="BD68" i="17"/>
  <c r="BE68" i="17" s="1"/>
  <c r="AW84" i="17"/>
  <c r="CV84" i="17"/>
  <c r="CZ84" i="17"/>
  <c r="DD84" i="17"/>
  <c r="AV84" i="17"/>
  <c r="CY84" i="17"/>
  <c r="DC84" i="17"/>
  <c r="CW84" i="17"/>
  <c r="DE84" i="17"/>
  <c r="DB84" i="17"/>
  <c r="DH84" i="17"/>
  <c r="BD84" i="17"/>
  <c r="BE84" i="17" s="1"/>
  <c r="BF84" i="17"/>
  <c r="BG84" i="17" s="1"/>
  <c r="CX84" i="17"/>
  <c r="DF84" i="17"/>
  <c r="DA84" i="17"/>
  <c r="DI84" i="17"/>
  <c r="AW9" i="17"/>
  <c r="CV9" i="17"/>
  <c r="CZ9" i="17"/>
  <c r="DD9" i="17"/>
  <c r="AV9" i="17"/>
  <c r="CY9" i="17"/>
  <c r="DE9" i="17"/>
  <c r="CX9" i="17"/>
  <c r="DA9" i="17"/>
  <c r="DF9" i="17"/>
  <c r="BD9" i="17"/>
  <c r="BE9" i="17" s="1"/>
  <c r="DC9" i="17"/>
  <c r="DB9" i="17"/>
  <c r="DI9" i="17"/>
  <c r="CW9" i="17"/>
  <c r="DH9" i="17"/>
  <c r="BF9" i="17"/>
  <c r="BG9" i="17" s="1"/>
  <c r="AW25" i="17"/>
  <c r="CV25" i="17"/>
  <c r="CZ25" i="17"/>
  <c r="DD25" i="17"/>
  <c r="AV25" i="17"/>
  <c r="CY25" i="17"/>
  <c r="DE25" i="17"/>
  <c r="CX25" i="17"/>
  <c r="DA25" i="17"/>
  <c r="DF25" i="17"/>
  <c r="BD25" i="17"/>
  <c r="BE25" i="17" s="1"/>
  <c r="DC25" i="17"/>
  <c r="CW25" i="17"/>
  <c r="DB25" i="17"/>
  <c r="DH25" i="17"/>
  <c r="BF25" i="17"/>
  <c r="BG25" i="17" s="1"/>
  <c r="DI25" i="17"/>
  <c r="CY41" i="17"/>
  <c r="DC41" i="17"/>
  <c r="CX41" i="17"/>
  <c r="DB41" i="17"/>
  <c r="DF41" i="17"/>
  <c r="CV41" i="17"/>
  <c r="DD41" i="17"/>
  <c r="AW41" i="17"/>
  <c r="DA41" i="17"/>
  <c r="AV41" i="17"/>
  <c r="CZ41" i="17"/>
  <c r="CW41" i="17"/>
  <c r="DE41" i="17"/>
  <c r="BD41" i="17"/>
  <c r="BE41" i="17" s="1"/>
  <c r="DH41" i="17"/>
  <c r="BF41" i="17"/>
  <c r="BG41" i="17" s="1"/>
  <c r="DI41" i="17"/>
  <c r="CY57" i="17"/>
  <c r="DC57" i="17"/>
  <c r="CX57" i="17"/>
  <c r="DB57" i="17"/>
  <c r="DF57" i="17"/>
  <c r="CV57" i="17"/>
  <c r="DD57" i="17"/>
  <c r="AW57" i="17"/>
  <c r="DA57" i="17"/>
  <c r="AV57" i="17"/>
  <c r="CZ57" i="17"/>
  <c r="DE57" i="17"/>
  <c r="BD57" i="17"/>
  <c r="BE57" i="17" s="1"/>
  <c r="CW57" i="17"/>
  <c r="DH57" i="17"/>
  <c r="BF57" i="17"/>
  <c r="BG57" i="17" s="1"/>
  <c r="DI57" i="17"/>
  <c r="CY73" i="17"/>
  <c r="DC73" i="17"/>
  <c r="CX73" i="17"/>
  <c r="DB73" i="17"/>
  <c r="DF73" i="17"/>
  <c r="CV73" i="17"/>
  <c r="DD73" i="17"/>
  <c r="AW73" i="17"/>
  <c r="DA73" i="17"/>
  <c r="AV73" i="17"/>
  <c r="CZ73" i="17"/>
  <c r="CW73" i="17"/>
  <c r="DE73" i="17"/>
  <c r="BD73" i="17"/>
  <c r="BE73" i="17" s="1"/>
  <c r="DH73" i="17"/>
  <c r="BF73" i="17"/>
  <c r="BG73" i="17" s="1"/>
  <c r="DI73" i="17"/>
  <c r="CY89" i="17"/>
  <c r="DC89" i="17"/>
  <c r="CX89" i="17"/>
  <c r="DB89" i="17"/>
  <c r="DF89" i="17"/>
  <c r="CV89" i="17"/>
  <c r="DD89" i="17"/>
  <c r="AW89" i="17"/>
  <c r="DA89" i="17"/>
  <c r="AV89" i="17"/>
  <c r="CZ89" i="17"/>
  <c r="BD89" i="17"/>
  <c r="BE89" i="17" s="1"/>
  <c r="DE89" i="17"/>
  <c r="BF89" i="17"/>
  <c r="BG89" i="17" s="1"/>
  <c r="CW89" i="17"/>
  <c r="DH89" i="17"/>
  <c r="DI89" i="17"/>
  <c r="AW8" i="17"/>
  <c r="AV8" i="17"/>
  <c r="CW8" i="17"/>
  <c r="DA8" i="17"/>
  <c r="DE8" i="17"/>
  <c r="DH8" i="17"/>
  <c r="CY8" i="17"/>
  <c r="DD8" i="17"/>
  <c r="DI8" i="17"/>
  <c r="BF8" i="17"/>
  <c r="BG8" i="17" s="1"/>
  <c r="DC8" i="17"/>
  <c r="CZ8" i="17"/>
  <c r="DF8" i="17"/>
  <c r="CX8" i="17"/>
  <c r="DB8" i="17"/>
  <c r="BD8" i="17"/>
  <c r="BE8" i="17" s="1"/>
  <c r="CV8" i="17"/>
  <c r="AW16" i="17"/>
  <c r="AV16" i="17"/>
  <c r="CW16" i="17"/>
  <c r="DA16" i="17"/>
  <c r="DE16" i="17"/>
  <c r="DH16" i="17"/>
  <c r="CV16" i="17"/>
  <c r="DB16" i="17"/>
  <c r="DI16" i="17"/>
  <c r="BF16" i="17"/>
  <c r="BG16" i="17" s="1"/>
  <c r="CZ16" i="17"/>
  <c r="CX16" i="17"/>
  <c r="DC16" i="17"/>
  <c r="DF16" i="17"/>
  <c r="DD16" i="17"/>
  <c r="BD16" i="17"/>
  <c r="BE16" i="17" s="1"/>
  <c r="CY16" i="17"/>
  <c r="AW24" i="17"/>
  <c r="AV24" i="17"/>
  <c r="CW24" i="17"/>
  <c r="DA24" i="17"/>
  <c r="DE24" i="17"/>
  <c r="DH24" i="17"/>
  <c r="CY24" i="17"/>
  <c r="DD24" i="17"/>
  <c r="DI24" i="17"/>
  <c r="BF24" i="17"/>
  <c r="BG24" i="17" s="1"/>
  <c r="CX24" i="17"/>
  <c r="CZ24" i="17"/>
  <c r="DF24" i="17"/>
  <c r="DC24" i="17"/>
  <c r="CV24" i="17"/>
  <c r="BD24" i="17"/>
  <c r="BE24" i="17" s="1"/>
  <c r="DB24" i="17"/>
  <c r="AW32" i="17"/>
  <c r="CV32" i="17"/>
  <c r="CZ32" i="17"/>
  <c r="DD32" i="17"/>
  <c r="AV32" i="17"/>
  <c r="CY32" i="17"/>
  <c r="DC32" i="17"/>
  <c r="CX32" i="17"/>
  <c r="DF32" i="17"/>
  <c r="DH32" i="17"/>
  <c r="DE32" i="17"/>
  <c r="DI32" i="17"/>
  <c r="BF32" i="17"/>
  <c r="BG32" i="17" s="1"/>
  <c r="DB32" i="17"/>
  <c r="CW32" i="17"/>
  <c r="DA32" i="17"/>
  <c r="BD32" i="17"/>
  <c r="BE32" i="17" s="1"/>
  <c r="AW40" i="17"/>
  <c r="CV40" i="17"/>
  <c r="CZ40" i="17"/>
  <c r="DD40" i="17"/>
  <c r="AV40" i="17"/>
  <c r="CY40" i="17"/>
  <c r="DC40" i="17"/>
  <c r="DA40" i="17"/>
  <c r="CX40" i="17"/>
  <c r="DF40" i="17"/>
  <c r="DH40" i="17"/>
  <c r="DE40" i="17"/>
  <c r="DI40" i="17"/>
  <c r="BF40" i="17"/>
  <c r="BG40" i="17" s="1"/>
  <c r="DB40" i="17"/>
  <c r="BD40" i="17"/>
  <c r="BE40" i="17" s="1"/>
  <c r="CW40" i="17"/>
  <c r="AW48" i="17"/>
  <c r="CV48" i="17"/>
  <c r="CZ48" i="17"/>
  <c r="DD48" i="17"/>
  <c r="AV48" i="17"/>
  <c r="CY48" i="17"/>
  <c r="DC48" i="17"/>
  <c r="DA48" i="17"/>
  <c r="CX48" i="17"/>
  <c r="DF48" i="17"/>
  <c r="DH48" i="17"/>
  <c r="CW48" i="17"/>
  <c r="DI48" i="17"/>
  <c r="BF48" i="17"/>
  <c r="BG48" i="17" s="1"/>
  <c r="DB48" i="17"/>
  <c r="DE48" i="17"/>
  <c r="BD48" i="17"/>
  <c r="BE48" i="17" s="1"/>
  <c r="AW56" i="17"/>
  <c r="CV56" i="17"/>
  <c r="CZ56" i="17"/>
  <c r="DD56" i="17"/>
  <c r="AV56" i="17"/>
  <c r="CY56" i="17"/>
  <c r="DC56" i="17"/>
  <c r="DA56" i="17"/>
  <c r="CX56" i="17"/>
  <c r="DF56" i="17"/>
  <c r="DH56" i="17"/>
  <c r="DE56" i="17"/>
  <c r="DI56" i="17"/>
  <c r="BF56" i="17"/>
  <c r="BG56" i="17" s="1"/>
  <c r="DB56" i="17"/>
  <c r="CW56" i="17"/>
  <c r="BD56" i="17"/>
  <c r="BE56" i="17" s="1"/>
  <c r="AW64" i="17"/>
  <c r="CV64" i="17"/>
  <c r="CZ64" i="17"/>
  <c r="DD64" i="17"/>
  <c r="AV64" i="17"/>
  <c r="CY64" i="17"/>
  <c r="DC64" i="17"/>
  <c r="DA64" i="17"/>
  <c r="CX64" i="17"/>
  <c r="DF64" i="17"/>
  <c r="DH64" i="17"/>
  <c r="CW64" i="17"/>
  <c r="DI64" i="17"/>
  <c r="BF64" i="17"/>
  <c r="BG64" i="17" s="1"/>
  <c r="DB64" i="17"/>
  <c r="BD64" i="17"/>
  <c r="BE64" i="17" s="1"/>
  <c r="DE64" i="17"/>
  <c r="AW72" i="17"/>
  <c r="CV72" i="17"/>
  <c r="CZ72" i="17"/>
  <c r="DD72" i="17"/>
  <c r="AV72" i="17"/>
  <c r="CY72" i="17"/>
  <c r="DC72" i="17"/>
  <c r="DA72" i="17"/>
  <c r="CX72" i="17"/>
  <c r="DF72" i="17"/>
  <c r="DH72" i="17"/>
  <c r="DE72" i="17"/>
  <c r="DI72" i="17"/>
  <c r="BF72" i="17"/>
  <c r="BG72" i="17" s="1"/>
  <c r="DB72" i="17"/>
  <c r="CW72" i="17"/>
  <c r="BD72" i="17"/>
  <c r="BE72" i="17" s="1"/>
  <c r="AW80" i="17"/>
  <c r="CV80" i="17"/>
  <c r="CZ80" i="17"/>
  <c r="DD80" i="17"/>
  <c r="AV80" i="17"/>
  <c r="CY80" i="17"/>
  <c r="DC80" i="17"/>
  <c r="DA80" i="17"/>
  <c r="CX80" i="17"/>
  <c r="DF80" i="17"/>
  <c r="DH80" i="17"/>
  <c r="CW80" i="17"/>
  <c r="DI80" i="17"/>
  <c r="BF80" i="17"/>
  <c r="BG80" i="17" s="1"/>
  <c r="DB80" i="17"/>
  <c r="DE80" i="17"/>
  <c r="BD80" i="17"/>
  <c r="BE80" i="17" s="1"/>
  <c r="AW88" i="17"/>
  <c r="CV88" i="17"/>
  <c r="CZ88" i="17"/>
  <c r="DD88" i="17"/>
  <c r="AV88" i="17"/>
  <c r="CY88" i="17"/>
  <c r="DC88" i="17"/>
  <c r="DA88" i="17"/>
  <c r="CX88" i="17"/>
  <c r="DF88" i="17"/>
  <c r="DH88" i="17"/>
  <c r="BD88" i="17"/>
  <c r="BE88" i="17" s="1"/>
  <c r="DE88" i="17"/>
  <c r="DI88" i="17"/>
  <c r="DB88" i="17"/>
  <c r="BF88" i="17"/>
  <c r="BG88" i="17" s="1"/>
  <c r="CW88" i="17"/>
  <c r="AW96" i="17"/>
  <c r="CV96" i="17"/>
  <c r="CZ96" i="17"/>
  <c r="DD96" i="17"/>
  <c r="AV96" i="17"/>
  <c r="CY96" i="17"/>
  <c r="DC96" i="17"/>
  <c r="DA96" i="17"/>
  <c r="CX96" i="17"/>
  <c r="DF96" i="17"/>
  <c r="DH96" i="17"/>
  <c r="BD96" i="17"/>
  <c r="BE96" i="17" s="1"/>
  <c r="CW96" i="17"/>
  <c r="DI96" i="17"/>
  <c r="DB96" i="17"/>
  <c r="BF96" i="17"/>
  <c r="BG96" i="17" s="1"/>
  <c r="DE96" i="17"/>
  <c r="AW5" i="17"/>
  <c r="CV5" i="17"/>
  <c r="CZ5" i="17"/>
  <c r="DD5" i="17"/>
  <c r="CX5" i="17"/>
  <c r="DC5" i="17"/>
  <c r="DH5" i="17"/>
  <c r="CW5" i="17"/>
  <c r="CY5" i="17"/>
  <c r="DE5" i="17"/>
  <c r="DI5" i="17"/>
  <c r="BD5" i="17"/>
  <c r="BE5" i="17" s="1"/>
  <c r="DB5" i="17"/>
  <c r="AV5" i="17"/>
  <c r="DA5" i="17"/>
  <c r="DF5" i="17"/>
  <c r="BF5" i="17"/>
  <c r="BG5" i="17" s="1"/>
  <c r="AW13" i="17"/>
  <c r="CV13" i="17"/>
  <c r="CZ13" i="17"/>
  <c r="DD13" i="17"/>
  <c r="DA13" i="17"/>
  <c r="DF13" i="17"/>
  <c r="DH13" i="17"/>
  <c r="CY13" i="17"/>
  <c r="CW13" i="17"/>
  <c r="DB13" i="17"/>
  <c r="DI13" i="17"/>
  <c r="BD13" i="17"/>
  <c r="BE13" i="17" s="1"/>
  <c r="DE13" i="17"/>
  <c r="BF13" i="17"/>
  <c r="BG13" i="17" s="1"/>
  <c r="DC13" i="17"/>
  <c r="CX13" i="17"/>
  <c r="AV13" i="17"/>
  <c r="AW21" i="17"/>
  <c r="CV21" i="17"/>
  <c r="CZ21" i="17"/>
  <c r="DD21" i="17"/>
  <c r="CX21" i="17"/>
  <c r="DC21" i="17"/>
  <c r="DH21" i="17"/>
  <c r="CW21" i="17"/>
  <c r="CY21" i="17"/>
  <c r="DE21" i="17"/>
  <c r="DI21" i="17"/>
  <c r="BD21" i="17"/>
  <c r="BE21" i="17" s="1"/>
  <c r="DB21" i="17"/>
  <c r="BF21" i="17"/>
  <c r="BG21" i="17" s="1"/>
  <c r="AV21" i="17"/>
  <c r="DF21" i="17"/>
  <c r="DA21" i="17"/>
  <c r="CY29" i="17"/>
  <c r="DC29" i="17"/>
  <c r="CX29" i="17"/>
  <c r="DB29" i="17"/>
  <c r="DF29" i="17"/>
  <c r="AW29" i="17"/>
  <c r="CW29" i="17"/>
  <c r="DE29" i="17"/>
  <c r="DD29" i="17"/>
  <c r="DH29" i="17"/>
  <c r="CV29" i="17"/>
  <c r="DI29" i="17"/>
  <c r="BD29" i="17"/>
  <c r="BE29" i="17" s="1"/>
  <c r="DA29" i="17"/>
  <c r="BF29" i="17"/>
  <c r="BG29" i="17" s="1"/>
  <c r="CZ29" i="17"/>
  <c r="AV29" i="17"/>
  <c r="CY37" i="17"/>
  <c r="DC37" i="17"/>
  <c r="CX37" i="17"/>
  <c r="DB37" i="17"/>
  <c r="DF37" i="17"/>
  <c r="AW37" i="17"/>
  <c r="CW37" i="17"/>
  <c r="DE37" i="17"/>
  <c r="CV37" i="17"/>
  <c r="DH37" i="17"/>
  <c r="CZ37" i="17"/>
  <c r="DI37" i="17"/>
  <c r="BD37" i="17"/>
  <c r="BE37" i="17" s="1"/>
  <c r="DD37" i="17"/>
  <c r="AV37" i="17"/>
  <c r="BF37" i="17"/>
  <c r="BG37" i="17" s="1"/>
  <c r="DA37" i="17"/>
  <c r="CY45" i="17"/>
  <c r="DC45" i="17"/>
  <c r="CX45" i="17"/>
  <c r="DB45" i="17"/>
  <c r="DF45" i="17"/>
  <c r="CZ45" i="17"/>
  <c r="AW45" i="17"/>
  <c r="CW45" i="17"/>
  <c r="DE45" i="17"/>
  <c r="CV45" i="17"/>
  <c r="DH45" i="17"/>
  <c r="DA45" i="17"/>
  <c r="DI45" i="17"/>
  <c r="BD45" i="17"/>
  <c r="BE45" i="17" s="1"/>
  <c r="DD45" i="17"/>
  <c r="AV45" i="17"/>
  <c r="BF45" i="17"/>
  <c r="BG45" i="17" s="1"/>
  <c r="CY53" i="17"/>
  <c r="DC53" i="17"/>
  <c r="CX53" i="17"/>
  <c r="DB53" i="17"/>
  <c r="DF53" i="17"/>
  <c r="CZ53" i="17"/>
  <c r="AW53" i="17"/>
  <c r="CW53" i="17"/>
  <c r="DE53" i="17"/>
  <c r="DD53" i="17"/>
  <c r="DH53" i="17"/>
  <c r="DA53" i="17"/>
  <c r="DI53" i="17"/>
  <c r="BD53" i="17"/>
  <c r="BE53" i="17" s="1"/>
  <c r="BF53" i="17"/>
  <c r="BG53" i="17" s="1"/>
  <c r="AV53" i="17"/>
  <c r="CV53" i="17"/>
  <c r="CY61" i="17"/>
  <c r="DC61" i="17"/>
  <c r="CX61" i="17"/>
  <c r="DB61" i="17"/>
  <c r="DF61" i="17"/>
  <c r="CZ61" i="17"/>
  <c r="AW61" i="17"/>
  <c r="CW61" i="17"/>
  <c r="DE61" i="17"/>
  <c r="CV61" i="17"/>
  <c r="DH61" i="17"/>
  <c r="DA61" i="17"/>
  <c r="DI61" i="17"/>
  <c r="BD61" i="17"/>
  <c r="BE61" i="17" s="1"/>
  <c r="BF61" i="17"/>
  <c r="BG61" i="17" s="1"/>
  <c r="AV61" i="17"/>
  <c r="DD61" i="17"/>
  <c r="CY69" i="17"/>
  <c r="DC69" i="17"/>
  <c r="CX69" i="17"/>
  <c r="DB69" i="17"/>
  <c r="DF69" i="17"/>
  <c r="CZ69" i="17"/>
  <c r="AW69" i="17"/>
  <c r="CW69" i="17"/>
  <c r="DE69" i="17"/>
  <c r="DD69" i="17"/>
  <c r="DH69" i="17"/>
  <c r="DI69" i="17"/>
  <c r="BD69" i="17"/>
  <c r="BE69" i="17" s="1"/>
  <c r="DA69" i="17"/>
  <c r="AV69" i="17"/>
  <c r="BF69" i="17"/>
  <c r="BG69" i="17" s="1"/>
  <c r="CV69" i="17"/>
  <c r="CY77" i="17"/>
  <c r="DC77" i="17"/>
  <c r="CX77" i="17"/>
  <c r="DB77" i="17"/>
  <c r="DF77" i="17"/>
  <c r="CZ77" i="17"/>
  <c r="AW77" i="17"/>
  <c r="CW77" i="17"/>
  <c r="DE77" i="17"/>
  <c r="CV77" i="17"/>
  <c r="DH77" i="17"/>
  <c r="DA77" i="17"/>
  <c r="DI77" i="17"/>
  <c r="BD77" i="17"/>
  <c r="BE77" i="17" s="1"/>
  <c r="BF77" i="17"/>
  <c r="BG77" i="17" s="1"/>
  <c r="AV77" i="17"/>
  <c r="DD77" i="17"/>
  <c r="CY85" i="17"/>
  <c r="DC85" i="17"/>
  <c r="CX85" i="17"/>
  <c r="DB85" i="17"/>
  <c r="DF85" i="17"/>
  <c r="CZ85" i="17"/>
  <c r="AW85" i="17"/>
  <c r="CW85" i="17"/>
  <c r="DE85" i="17"/>
  <c r="DD85" i="17"/>
  <c r="DH85" i="17"/>
  <c r="DA85" i="17"/>
  <c r="DI85" i="17"/>
  <c r="CV85" i="17"/>
  <c r="BD85" i="17"/>
  <c r="BE85" i="17" s="1"/>
  <c r="AV85" i="17"/>
  <c r="BF85" i="17"/>
  <c r="BG85" i="17" s="1"/>
  <c r="CY93" i="17"/>
  <c r="DC93" i="17"/>
  <c r="CX93" i="17"/>
  <c r="DB93" i="17"/>
  <c r="DF93" i="17"/>
  <c r="CZ93" i="17"/>
  <c r="AW93" i="17"/>
  <c r="CW93" i="17"/>
  <c r="DE93" i="17"/>
  <c r="CV93" i="17"/>
  <c r="DH93" i="17"/>
  <c r="DA93" i="17"/>
  <c r="DI93" i="17"/>
  <c r="BF93" i="17"/>
  <c r="BG93" i="17" s="1"/>
  <c r="AV93" i="17"/>
  <c r="BD93" i="17"/>
  <c r="BE93" i="17" s="1"/>
  <c r="DD93" i="17"/>
  <c r="AV7" i="17"/>
  <c r="CX7" i="17"/>
  <c r="DB7" i="17"/>
  <c r="DF7" i="17"/>
  <c r="CY7" i="17"/>
  <c r="DD7" i="17"/>
  <c r="DC7" i="17"/>
  <c r="AW7" i="17"/>
  <c r="CZ7" i="17"/>
  <c r="DE7" i="17"/>
  <c r="DH7" i="17"/>
  <c r="BD7" i="17"/>
  <c r="BE7" i="17" s="1"/>
  <c r="CW7" i="17"/>
  <c r="DI7" i="17"/>
  <c r="CV7" i="17"/>
  <c r="BF7" i="17"/>
  <c r="BG7" i="17" s="1"/>
  <c r="DA7" i="17"/>
  <c r="AV11" i="17"/>
  <c r="CX11" i="17"/>
  <c r="DB11" i="17"/>
  <c r="DF11" i="17"/>
  <c r="CZ11" i="17"/>
  <c r="DE11" i="17"/>
  <c r="DI11" i="17"/>
  <c r="CY11" i="17"/>
  <c r="CV11" i="17"/>
  <c r="DA11" i="17"/>
  <c r="BD11" i="17"/>
  <c r="BE11" i="17" s="1"/>
  <c r="AW11" i="17"/>
  <c r="DD11" i="17"/>
  <c r="DH11" i="17"/>
  <c r="CW11" i="17"/>
  <c r="BF11" i="17"/>
  <c r="BG11" i="17" s="1"/>
  <c r="DC11" i="17"/>
  <c r="AV15" i="17"/>
  <c r="CX15" i="17"/>
  <c r="DB15" i="17"/>
  <c r="DF15" i="17"/>
  <c r="CV15" i="17"/>
  <c r="DA15" i="17"/>
  <c r="CZ15" i="17"/>
  <c r="AW15" i="17"/>
  <c r="CW15" i="17"/>
  <c r="DC15" i="17"/>
  <c r="DH15" i="17"/>
  <c r="BD15" i="17"/>
  <c r="BE15" i="17" s="1"/>
  <c r="DE15" i="17"/>
  <c r="CY15" i="17"/>
  <c r="DI15" i="17"/>
  <c r="BF15" i="17"/>
  <c r="BG15" i="17" s="1"/>
  <c r="DD15" i="17"/>
  <c r="AV19" i="17"/>
  <c r="CX19" i="17"/>
  <c r="DB19" i="17"/>
  <c r="DF19" i="17"/>
  <c r="CW19" i="17"/>
  <c r="DC19" i="17"/>
  <c r="DI19" i="17"/>
  <c r="CV19" i="17"/>
  <c r="CY19" i="17"/>
  <c r="DD19" i="17"/>
  <c r="BD19" i="17"/>
  <c r="BE19" i="17" s="1"/>
  <c r="AW19" i="17"/>
  <c r="DA19" i="17"/>
  <c r="DH19" i="17"/>
  <c r="CZ19" i="17"/>
  <c r="BF19" i="17"/>
  <c r="BG19" i="17" s="1"/>
  <c r="DE19" i="17"/>
  <c r="AV23" i="17"/>
  <c r="CX23" i="17"/>
  <c r="DB23" i="17"/>
  <c r="DF23" i="17"/>
  <c r="CY23" i="17"/>
  <c r="DD23" i="17"/>
  <c r="CW23" i="17"/>
  <c r="AW23" i="17"/>
  <c r="CZ23" i="17"/>
  <c r="DE23" i="17"/>
  <c r="DH23" i="17"/>
  <c r="BD23" i="17"/>
  <c r="BE23" i="17" s="1"/>
  <c r="DC23" i="17"/>
  <c r="CV23" i="17"/>
  <c r="DA23" i="17"/>
  <c r="BF23" i="17"/>
  <c r="BG23" i="17" s="1"/>
  <c r="DI23" i="17"/>
  <c r="CV27" i="17"/>
  <c r="AV27" i="17"/>
  <c r="CX27" i="17"/>
  <c r="DB27" i="17"/>
  <c r="DF27" i="17"/>
  <c r="CZ27" i="17"/>
  <c r="DE27" i="17"/>
  <c r="DI27" i="17"/>
  <c r="DD27" i="17"/>
  <c r="DA27" i="17"/>
  <c r="BD27" i="17"/>
  <c r="BE27" i="17" s="1"/>
  <c r="AW27" i="17"/>
  <c r="CY27" i="17"/>
  <c r="CW27" i="17"/>
  <c r="DC27" i="17"/>
  <c r="BF27" i="17"/>
  <c r="BG27" i="17" s="1"/>
  <c r="DH27" i="17"/>
  <c r="CW31" i="17"/>
  <c r="DA31" i="17"/>
  <c r="DE31" i="17"/>
  <c r="CV31" i="17"/>
  <c r="CZ31" i="17"/>
  <c r="DD31" i="17"/>
  <c r="AV31" i="17"/>
  <c r="DC31" i="17"/>
  <c r="DF31" i="17"/>
  <c r="AW31" i="17"/>
  <c r="CX31" i="17"/>
  <c r="DH31" i="17"/>
  <c r="BD31" i="17"/>
  <c r="BE31" i="17" s="1"/>
  <c r="DB31" i="17"/>
  <c r="CY31" i="17"/>
  <c r="DI31" i="17"/>
  <c r="BF31" i="17"/>
  <c r="BG31" i="17" s="1"/>
  <c r="CW35" i="17"/>
  <c r="DA35" i="17"/>
  <c r="DE35" i="17"/>
  <c r="CV35" i="17"/>
  <c r="CZ35" i="17"/>
  <c r="DD35" i="17"/>
  <c r="AV35" i="17"/>
  <c r="CY35" i="17"/>
  <c r="DF35" i="17"/>
  <c r="DI35" i="17"/>
  <c r="CX35" i="17"/>
  <c r="BD35" i="17"/>
  <c r="BE35" i="17" s="1"/>
  <c r="AW35" i="17"/>
  <c r="DC35" i="17"/>
  <c r="DB35" i="17"/>
  <c r="BF35" i="17"/>
  <c r="BG35" i="17" s="1"/>
  <c r="DH35" i="17"/>
  <c r="CW39" i="17"/>
  <c r="DA39" i="17"/>
  <c r="DE39" i="17"/>
  <c r="CV39" i="17"/>
  <c r="CZ39" i="17"/>
  <c r="DD39" i="17"/>
  <c r="AV39" i="17"/>
  <c r="CX39" i="17"/>
  <c r="DC39" i="17"/>
  <c r="AW39" i="17"/>
  <c r="CY39" i="17"/>
  <c r="DH39" i="17"/>
  <c r="BD39" i="17"/>
  <c r="BE39" i="17" s="1"/>
  <c r="DF39" i="17"/>
  <c r="DB39" i="17"/>
  <c r="BF39" i="17"/>
  <c r="BG39" i="17" s="1"/>
  <c r="DI39" i="17"/>
  <c r="CW43" i="17"/>
  <c r="DA43" i="17"/>
  <c r="DE43" i="17"/>
  <c r="CV43" i="17"/>
  <c r="CZ43" i="17"/>
  <c r="DD43" i="17"/>
  <c r="AV43" i="17"/>
  <c r="DB43" i="17"/>
  <c r="CY43" i="17"/>
  <c r="DF43" i="17"/>
  <c r="DI43" i="17"/>
  <c r="BD43" i="17"/>
  <c r="BE43" i="17" s="1"/>
  <c r="AW43" i="17"/>
  <c r="DC43" i="17"/>
  <c r="DH43" i="17"/>
  <c r="CX43" i="17"/>
  <c r="BF43" i="17"/>
  <c r="BG43" i="17" s="1"/>
  <c r="CW47" i="17"/>
  <c r="DA47" i="17"/>
  <c r="DE47" i="17"/>
  <c r="CV47" i="17"/>
  <c r="CZ47" i="17"/>
  <c r="DD47" i="17"/>
  <c r="AV47" i="17"/>
  <c r="CX47" i="17"/>
  <c r="DF47" i="17"/>
  <c r="DC47" i="17"/>
  <c r="DB47" i="17"/>
  <c r="CY47" i="17"/>
  <c r="AW47" i="17"/>
  <c r="DH47" i="17"/>
  <c r="BD47" i="17"/>
  <c r="BE47" i="17" s="1"/>
  <c r="DI47" i="17"/>
  <c r="BF47" i="17"/>
  <c r="BG47" i="17" s="1"/>
  <c r="CW51" i="17"/>
  <c r="DA51" i="17"/>
  <c r="DE51" i="17"/>
  <c r="CV51" i="17"/>
  <c r="CZ51" i="17"/>
  <c r="DD51" i="17"/>
  <c r="AV51" i="17"/>
  <c r="DB51" i="17"/>
  <c r="CY51" i="17"/>
  <c r="CX51" i="17"/>
  <c r="DI51" i="17"/>
  <c r="DC51" i="17"/>
  <c r="BD51" i="17"/>
  <c r="BE51" i="17" s="1"/>
  <c r="AW51" i="17"/>
  <c r="DF51" i="17"/>
  <c r="BF51" i="17"/>
  <c r="BG51" i="17" s="1"/>
  <c r="DH51" i="17"/>
  <c r="CW55" i="17"/>
  <c r="DA55" i="17"/>
  <c r="DE55" i="17"/>
  <c r="CV55" i="17"/>
  <c r="CZ55" i="17"/>
  <c r="DD55" i="17"/>
  <c r="AV55" i="17"/>
  <c r="CX55" i="17"/>
  <c r="DF55" i="17"/>
  <c r="DC55" i="17"/>
  <c r="AW55" i="17"/>
  <c r="CY55" i="17"/>
  <c r="DH55" i="17"/>
  <c r="BD55" i="17"/>
  <c r="BE55" i="17" s="1"/>
  <c r="DI55" i="17"/>
  <c r="DB55" i="17"/>
  <c r="BF55" i="17"/>
  <c r="BG55" i="17" s="1"/>
  <c r="CW59" i="17"/>
  <c r="DA59" i="17"/>
  <c r="DE59" i="17"/>
  <c r="CV59" i="17"/>
  <c r="CZ59" i="17"/>
  <c r="DD59" i="17"/>
  <c r="AV59" i="17"/>
  <c r="DB59" i="17"/>
  <c r="CY59" i="17"/>
  <c r="DF59" i="17"/>
  <c r="DI59" i="17"/>
  <c r="DC59" i="17"/>
  <c r="BD59" i="17"/>
  <c r="BE59" i="17" s="1"/>
  <c r="AW59" i="17"/>
  <c r="DH59" i="17"/>
  <c r="CX59" i="17"/>
  <c r="BF59" i="17"/>
  <c r="BG59" i="17" s="1"/>
  <c r="CW63" i="17"/>
  <c r="DA63" i="17"/>
  <c r="DE63" i="17"/>
  <c r="CV63" i="17"/>
  <c r="CZ63" i="17"/>
  <c r="DD63" i="17"/>
  <c r="AV63" i="17"/>
  <c r="CX63" i="17"/>
  <c r="DF63" i="17"/>
  <c r="DC63" i="17"/>
  <c r="DB63" i="17"/>
  <c r="AW63" i="17"/>
  <c r="DH63" i="17"/>
  <c r="BD63" i="17"/>
  <c r="BE63" i="17" s="1"/>
  <c r="CY63" i="17"/>
  <c r="DI63" i="17"/>
  <c r="BF63" i="17"/>
  <c r="BG63" i="17" s="1"/>
  <c r="CW67" i="17"/>
  <c r="DA67" i="17"/>
  <c r="DE67" i="17"/>
  <c r="CV67" i="17"/>
  <c r="CZ67" i="17"/>
  <c r="DD67" i="17"/>
  <c r="AV67" i="17"/>
  <c r="DB67" i="17"/>
  <c r="CY67" i="17"/>
  <c r="CX67" i="17"/>
  <c r="DI67" i="17"/>
  <c r="DC67" i="17"/>
  <c r="BD67" i="17"/>
  <c r="BE67" i="17" s="1"/>
  <c r="AW67" i="17"/>
  <c r="DH67" i="17"/>
  <c r="DF67" i="17"/>
  <c r="BF67" i="17"/>
  <c r="BG67" i="17" s="1"/>
  <c r="CW71" i="17"/>
  <c r="DA71" i="17"/>
  <c r="DE71" i="17"/>
  <c r="CV71" i="17"/>
  <c r="CZ71" i="17"/>
  <c r="DD71" i="17"/>
  <c r="AV71" i="17"/>
  <c r="CX71" i="17"/>
  <c r="DF71" i="17"/>
  <c r="DC71" i="17"/>
  <c r="AW71" i="17"/>
  <c r="CY71" i="17"/>
  <c r="DH71" i="17"/>
  <c r="BD71" i="17"/>
  <c r="BE71" i="17" s="1"/>
  <c r="DB71" i="17"/>
  <c r="BF71" i="17"/>
  <c r="BG71" i="17" s="1"/>
  <c r="DI71" i="17"/>
  <c r="CW75" i="17"/>
  <c r="DA75" i="17"/>
  <c r="DE75" i="17"/>
  <c r="CV75" i="17"/>
  <c r="CZ75" i="17"/>
  <c r="DD75" i="17"/>
  <c r="AV75" i="17"/>
  <c r="DB75" i="17"/>
  <c r="CY75" i="17"/>
  <c r="DF75" i="17"/>
  <c r="DI75" i="17"/>
  <c r="BD75" i="17"/>
  <c r="BE75" i="17" s="1"/>
  <c r="AW75" i="17"/>
  <c r="DC75" i="17"/>
  <c r="DH75" i="17"/>
  <c r="CX75" i="17"/>
  <c r="BF75" i="17"/>
  <c r="BG75" i="17" s="1"/>
  <c r="CW79" i="17"/>
  <c r="DA79" i="17"/>
  <c r="DE79" i="17"/>
  <c r="CV79" i="17"/>
  <c r="CZ79" i="17"/>
  <c r="DD79" i="17"/>
  <c r="AV79" i="17"/>
  <c r="CX79" i="17"/>
  <c r="DF79" i="17"/>
  <c r="DC79" i="17"/>
  <c r="DB79" i="17"/>
  <c r="CY79" i="17"/>
  <c r="AW79" i="17"/>
  <c r="DH79" i="17"/>
  <c r="BD79" i="17"/>
  <c r="BE79" i="17" s="1"/>
  <c r="DI79" i="17"/>
  <c r="BF79" i="17"/>
  <c r="BG79" i="17" s="1"/>
  <c r="CW83" i="17"/>
  <c r="DA83" i="17"/>
  <c r="DE83" i="17"/>
  <c r="CV83" i="17"/>
  <c r="CZ83" i="17"/>
  <c r="DD83" i="17"/>
  <c r="AV83" i="17"/>
  <c r="DB83" i="17"/>
  <c r="CY83" i="17"/>
  <c r="CX83" i="17"/>
  <c r="DI83" i="17"/>
  <c r="DC83" i="17"/>
  <c r="BD83" i="17"/>
  <c r="BE83" i="17" s="1"/>
  <c r="AW83" i="17"/>
  <c r="DF83" i="17"/>
  <c r="DH83" i="17"/>
  <c r="BF83" i="17"/>
  <c r="BG83" i="17" s="1"/>
  <c r="CW87" i="17"/>
  <c r="DA87" i="17"/>
  <c r="DE87" i="17"/>
  <c r="CV87" i="17"/>
  <c r="CZ87" i="17"/>
  <c r="DD87" i="17"/>
  <c r="AV87" i="17"/>
  <c r="CX87" i="17"/>
  <c r="DF87" i="17"/>
  <c r="DC87" i="17"/>
  <c r="BF87" i="17"/>
  <c r="BG87" i="17" s="1"/>
  <c r="AW87" i="17"/>
  <c r="CY87" i="17"/>
  <c r="DH87" i="17"/>
  <c r="DB87" i="17"/>
  <c r="DI87" i="17"/>
  <c r="BD87" i="17"/>
  <c r="BE87" i="17" s="1"/>
  <c r="CW91" i="17"/>
  <c r="DA91" i="17"/>
  <c r="DE91" i="17"/>
  <c r="CV91" i="17"/>
  <c r="CZ91" i="17"/>
  <c r="DD91" i="17"/>
  <c r="AV91" i="17"/>
  <c r="DB91" i="17"/>
  <c r="CY91" i="17"/>
  <c r="DF91" i="17"/>
  <c r="DI91" i="17"/>
  <c r="BD91" i="17"/>
  <c r="BE91" i="17" s="1"/>
  <c r="AW91" i="17"/>
  <c r="DC91" i="17"/>
  <c r="CX91" i="17"/>
  <c r="DH91" i="17"/>
  <c r="BF91" i="17"/>
  <c r="BG91" i="17" s="1"/>
  <c r="CW95" i="17"/>
  <c r="DA95" i="17"/>
  <c r="DE95" i="17"/>
  <c r="CV95" i="17"/>
  <c r="CZ95" i="17"/>
  <c r="DD95" i="17"/>
  <c r="AV95" i="17"/>
  <c r="CX95" i="17"/>
  <c r="DF95" i="17"/>
  <c r="DC95" i="17"/>
  <c r="DB95" i="17"/>
  <c r="BF95" i="17"/>
  <c r="BG95" i="17" s="1"/>
  <c r="AW95" i="17"/>
  <c r="DH95" i="17"/>
  <c r="CY95" i="17"/>
  <c r="BD95" i="17"/>
  <c r="BE95" i="17" s="1"/>
  <c r="DI95" i="17"/>
  <c r="AV99" i="17"/>
  <c r="CW99" i="17"/>
  <c r="DA99" i="17"/>
  <c r="DE99" i="17"/>
  <c r="CV99" i="17"/>
  <c r="CZ99" i="17"/>
  <c r="DD99" i="17"/>
  <c r="DB99" i="17"/>
  <c r="CY99" i="17"/>
  <c r="CX99" i="17"/>
  <c r="DI99" i="17"/>
  <c r="DC99" i="17"/>
  <c r="BD99" i="17"/>
  <c r="BE99" i="17" s="1"/>
  <c r="DH99" i="17"/>
  <c r="AW99" i="17"/>
  <c r="DF99" i="17"/>
  <c r="BF99" i="17"/>
  <c r="BG99" i="17" s="1"/>
  <c r="AW6" i="17"/>
  <c r="AV6" i="17"/>
  <c r="CY6" i="17"/>
  <c r="DC6" i="17"/>
  <c r="DH6" i="17"/>
  <c r="CX6" i="17"/>
  <c r="DD6" i="17"/>
  <c r="BF6" i="17"/>
  <c r="BG6" i="17" s="1"/>
  <c r="CZ6" i="17"/>
  <c r="DE6" i="17"/>
  <c r="CW6" i="17"/>
  <c r="DB6" i="17"/>
  <c r="DA6" i="17"/>
  <c r="DI6" i="17"/>
  <c r="CV6" i="17"/>
  <c r="DF6" i="17"/>
  <c r="BD6" i="17"/>
  <c r="BE6" i="17" s="1"/>
  <c r="AW10" i="17"/>
  <c r="AV10" i="17"/>
  <c r="CY10" i="17"/>
  <c r="DC10" i="17"/>
  <c r="DH10" i="17"/>
  <c r="CZ10" i="17"/>
  <c r="DE10" i="17"/>
  <c r="BF10" i="17"/>
  <c r="BG10" i="17" s="1"/>
  <c r="CX10" i="17"/>
  <c r="CV10" i="17"/>
  <c r="DA10" i="17"/>
  <c r="DF10" i="17"/>
  <c r="DI10" i="17"/>
  <c r="DD10" i="17"/>
  <c r="DB10" i="17"/>
  <c r="CW10" i="17"/>
  <c r="BD10" i="17"/>
  <c r="BE10" i="17" s="1"/>
  <c r="AW14" i="17"/>
  <c r="AV14" i="17"/>
  <c r="CY14" i="17"/>
  <c r="DC14" i="17"/>
  <c r="DH14" i="17"/>
  <c r="CV14" i="17"/>
  <c r="DA14" i="17"/>
  <c r="DF14" i="17"/>
  <c r="BF14" i="17"/>
  <c r="BG14" i="17" s="1"/>
  <c r="CZ14" i="17"/>
  <c r="CW14" i="17"/>
  <c r="DB14" i="17"/>
  <c r="DE14" i="17"/>
  <c r="DD14" i="17"/>
  <c r="CX14" i="17"/>
  <c r="DI14" i="17"/>
  <c r="BD14" i="17"/>
  <c r="BE14" i="17" s="1"/>
  <c r="AW18" i="17"/>
  <c r="AV18" i="17"/>
  <c r="CY18" i="17"/>
  <c r="DC18" i="17"/>
  <c r="DH18" i="17"/>
  <c r="CW18" i="17"/>
  <c r="DB18" i="17"/>
  <c r="BF18" i="17"/>
  <c r="BG18" i="17" s="1"/>
  <c r="CV18" i="17"/>
  <c r="DF18" i="17"/>
  <c r="CX18" i="17"/>
  <c r="DD18" i="17"/>
  <c r="DI18" i="17"/>
  <c r="DA18" i="17"/>
  <c r="DE18" i="17"/>
  <c r="CZ18" i="17"/>
  <c r="BD18" i="17"/>
  <c r="BE18" i="17" s="1"/>
  <c r="AW22" i="17"/>
  <c r="AV22" i="17"/>
  <c r="CY22" i="17"/>
  <c r="DC22" i="17"/>
  <c r="DH22" i="17"/>
  <c r="CX22" i="17"/>
  <c r="DD22" i="17"/>
  <c r="BF22" i="17"/>
  <c r="BG22" i="17" s="1"/>
  <c r="CW22" i="17"/>
  <c r="CZ22" i="17"/>
  <c r="DE22" i="17"/>
  <c r="DB22" i="17"/>
  <c r="DF22" i="17"/>
  <c r="DI22" i="17"/>
  <c r="DA22" i="17"/>
  <c r="CV22" i="17"/>
  <c r="BD22" i="17"/>
  <c r="BE22" i="17" s="1"/>
  <c r="AW26" i="17"/>
  <c r="AV26" i="17"/>
  <c r="CY26" i="17"/>
  <c r="DC26" i="17"/>
  <c r="DH26" i="17"/>
  <c r="CZ26" i="17"/>
  <c r="DE26" i="17"/>
  <c r="BF26" i="17"/>
  <c r="BG26" i="17" s="1"/>
  <c r="CX26" i="17"/>
  <c r="CV26" i="17"/>
  <c r="DA26" i="17"/>
  <c r="DF26" i="17"/>
  <c r="DI26" i="17"/>
  <c r="DD26" i="17"/>
  <c r="DB26" i="17"/>
  <c r="BD26" i="17"/>
  <c r="BE26" i="17" s="1"/>
  <c r="CW26" i="17"/>
  <c r="AW30" i="17"/>
  <c r="CX30" i="17"/>
  <c r="DB30" i="17"/>
  <c r="DF30" i="17"/>
  <c r="AV30" i="17"/>
  <c r="CW30" i="17"/>
  <c r="DA30" i="17"/>
  <c r="DE30" i="17"/>
  <c r="CZ30" i="17"/>
  <c r="DH30" i="17"/>
  <c r="DD30" i="17"/>
  <c r="BF30" i="17"/>
  <c r="BG30" i="17" s="1"/>
  <c r="DC30" i="17"/>
  <c r="CV30" i="17"/>
  <c r="DI30" i="17"/>
  <c r="CY30" i="17"/>
  <c r="BD30" i="17"/>
  <c r="BE30" i="17" s="1"/>
  <c r="AW34" i="17"/>
  <c r="CX34" i="17"/>
  <c r="DB34" i="17"/>
  <c r="DF34" i="17"/>
  <c r="AV34" i="17"/>
  <c r="CW34" i="17"/>
  <c r="DA34" i="17"/>
  <c r="DE34" i="17"/>
  <c r="CV34" i="17"/>
  <c r="DD34" i="17"/>
  <c r="DH34" i="17"/>
  <c r="BF34" i="17"/>
  <c r="BG34" i="17" s="1"/>
  <c r="DC34" i="17"/>
  <c r="CY34" i="17"/>
  <c r="DI34" i="17"/>
  <c r="CZ34" i="17"/>
  <c r="BD34" i="17"/>
  <c r="BE34" i="17" s="1"/>
  <c r="AW38" i="17"/>
  <c r="CX38" i="17"/>
  <c r="DB38" i="17"/>
  <c r="DF38" i="17"/>
  <c r="AV38" i="17"/>
  <c r="CW38" i="17"/>
  <c r="DA38" i="17"/>
  <c r="DE38" i="17"/>
  <c r="CZ38" i="17"/>
  <c r="DH38" i="17"/>
  <c r="CV38" i="17"/>
  <c r="BF38" i="17"/>
  <c r="BG38" i="17" s="1"/>
  <c r="DD38" i="17"/>
  <c r="CY38" i="17"/>
  <c r="DI38" i="17"/>
  <c r="BD38" i="17"/>
  <c r="BE38" i="17" s="1"/>
  <c r="DC38" i="17"/>
  <c r="AW42" i="17"/>
  <c r="CX42" i="17"/>
  <c r="DB42" i="17"/>
  <c r="DF42" i="17"/>
  <c r="AV42" i="17"/>
  <c r="CW42" i="17"/>
  <c r="DA42" i="17"/>
  <c r="DE42" i="17"/>
  <c r="CY42" i="17"/>
  <c r="CV42" i="17"/>
  <c r="DD42" i="17"/>
  <c r="DH42" i="17"/>
  <c r="BF42" i="17"/>
  <c r="BG42" i="17" s="1"/>
  <c r="CZ42" i="17"/>
  <c r="DI42" i="17"/>
  <c r="DC42" i="17"/>
  <c r="BD42" i="17"/>
  <c r="BE42" i="17" s="1"/>
  <c r="AW46" i="17"/>
  <c r="CX46" i="17"/>
  <c r="DB46" i="17"/>
  <c r="DF46" i="17"/>
  <c r="AV46" i="17"/>
  <c r="CW46" i="17"/>
  <c r="DA46" i="17"/>
  <c r="DE46" i="17"/>
  <c r="DC46" i="17"/>
  <c r="CZ46" i="17"/>
  <c r="DH46" i="17"/>
  <c r="BF46" i="17"/>
  <c r="BG46" i="17" s="1"/>
  <c r="CV46" i="17"/>
  <c r="DD46" i="17"/>
  <c r="DI46" i="17"/>
  <c r="BD46" i="17"/>
  <c r="BE46" i="17" s="1"/>
  <c r="CY46" i="17"/>
  <c r="AW50" i="17"/>
  <c r="CX50" i="17"/>
  <c r="DB50" i="17"/>
  <c r="DF50" i="17"/>
  <c r="AV50" i="17"/>
  <c r="CW50" i="17"/>
  <c r="DA50" i="17"/>
  <c r="DE50" i="17"/>
  <c r="CY50" i="17"/>
  <c r="CV50" i="17"/>
  <c r="DD50" i="17"/>
  <c r="DH50" i="17"/>
  <c r="DC50" i="17"/>
  <c r="BF50" i="17"/>
  <c r="BG50" i="17" s="1"/>
  <c r="CZ50" i="17"/>
  <c r="DI50" i="17"/>
  <c r="BD50" i="17"/>
  <c r="BE50" i="17" s="1"/>
  <c r="AW54" i="17"/>
  <c r="CX54" i="17"/>
  <c r="DB54" i="17"/>
  <c r="DF54" i="17"/>
  <c r="AV54" i="17"/>
  <c r="CW54" i="17"/>
  <c r="DA54" i="17"/>
  <c r="DE54" i="17"/>
  <c r="DC54" i="17"/>
  <c r="CZ54" i="17"/>
  <c r="DH54" i="17"/>
  <c r="CY54" i="17"/>
  <c r="BF54" i="17"/>
  <c r="BG54" i="17" s="1"/>
  <c r="DD54" i="17"/>
  <c r="CV54" i="17"/>
  <c r="DI54" i="17"/>
  <c r="BD54" i="17"/>
  <c r="BE54" i="17" s="1"/>
  <c r="AW58" i="17"/>
  <c r="CX58" i="17"/>
  <c r="DB58" i="17"/>
  <c r="DF58" i="17"/>
  <c r="AV58" i="17"/>
  <c r="CW58" i="17"/>
  <c r="DA58" i="17"/>
  <c r="DE58" i="17"/>
  <c r="CY58" i="17"/>
  <c r="CV58" i="17"/>
  <c r="DD58" i="17"/>
  <c r="DH58" i="17"/>
  <c r="BF58" i="17"/>
  <c r="BG58" i="17" s="1"/>
  <c r="CZ58" i="17"/>
  <c r="DI58" i="17"/>
  <c r="DC58" i="17"/>
  <c r="BD58" i="17"/>
  <c r="BE58" i="17" s="1"/>
  <c r="AW62" i="17"/>
  <c r="CX62" i="17"/>
  <c r="DB62" i="17"/>
  <c r="DF62" i="17"/>
  <c r="AV62" i="17"/>
  <c r="CW62" i="17"/>
  <c r="DA62" i="17"/>
  <c r="DE62" i="17"/>
  <c r="DC62" i="17"/>
  <c r="CZ62" i="17"/>
  <c r="DH62" i="17"/>
  <c r="BF62" i="17"/>
  <c r="BG62" i="17" s="1"/>
  <c r="DD62" i="17"/>
  <c r="CV62" i="17"/>
  <c r="CY62" i="17"/>
  <c r="DI62" i="17"/>
  <c r="BD62" i="17"/>
  <c r="BE62" i="17" s="1"/>
  <c r="AW66" i="17"/>
  <c r="CX66" i="17"/>
  <c r="DB66" i="17"/>
  <c r="DF66" i="17"/>
  <c r="AV66" i="17"/>
  <c r="CW66" i="17"/>
  <c r="DA66" i="17"/>
  <c r="DE66" i="17"/>
  <c r="CY66" i="17"/>
  <c r="CV66" i="17"/>
  <c r="DD66" i="17"/>
  <c r="DH66" i="17"/>
  <c r="DC66" i="17"/>
  <c r="BF66" i="17"/>
  <c r="BG66" i="17" s="1"/>
  <c r="DI66" i="17"/>
  <c r="CZ66" i="17"/>
  <c r="BD66" i="17"/>
  <c r="BE66" i="17" s="1"/>
  <c r="AW70" i="17"/>
  <c r="CX70" i="17"/>
  <c r="DB70" i="17"/>
  <c r="DF70" i="17"/>
  <c r="AV70" i="17"/>
  <c r="CW70" i="17"/>
  <c r="DA70" i="17"/>
  <c r="DE70" i="17"/>
  <c r="DC70" i="17"/>
  <c r="CZ70" i="17"/>
  <c r="DH70" i="17"/>
  <c r="CY70" i="17"/>
  <c r="BF70" i="17"/>
  <c r="BG70" i="17" s="1"/>
  <c r="CV70" i="17"/>
  <c r="DD70" i="17"/>
  <c r="DI70" i="17"/>
  <c r="BD70" i="17"/>
  <c r="BE70" i="17" s="1"/>
  <c r="AW74" i="17"/>
  <c r="CX74" i="17"/>
  <c r="DB74" i="17"/>
  <c r="DF74" i="17"/>
  <c r="AV74" i="17"/>
  <c r="CW74" i="17"/>
  <c r="DA74" i="17"/>
  <c r="DE74" i="17"/>
  <c r="CY74" i="17"/>
  <c r="CV74" i="17"/>
  <c r="DD74" i="17"/>
  <c r="DH74" i="17"/>
  <c r="BF74" i="17"/>
  <c r="BG74" i="17" s="1"/>
  <c r="CZ74" i="17"/>
  <c r="DI74" i="17"/>
  <c r="DC74" i="17"/>
  <c r="BD74" i="17"/>
  <c r="BE74" i="17" s="1"/>
  <c r="AW78" i="17"/>
  <c r="CX78" i="17"/>
  <c r="DB78" i="17"/>
  <c r="DF78" i="17"/>
  <c r="AV78" i="17"/>
  <c r="CW78" i="17"/>
  <c r="DA78" i="17"/>
  <c r="DE78" i="17"/>
  <c r="DC78" i="17"/>
  <c r="CZ78" i="17"/>
  <c r="DH78" i="17"/>
  <c r="BF78" i="17"/>
  <c r="BG78" i="17" s="1"/>
  <c r="CV78" i="17"/>
  <c r="DD78" i="17"/>
  <c r="DI78" i="17"/>
  <c r="CY78" i="17"/>
  <c r="BD78" i="17"/>
  <c r="BE78" i="17" s="1"/>
  <c r="AW82" i="17"/>
  <c r="CX82" i="17"/>
  <c r="DB82" i="17"/>
  <c r="DF82" i="17"/>
  <c r="AV82" i="17"/>
  <c r="CW82" i="17"/>
  <c r="DA82" i="17"/>
  <c r="DE82" i="17"/>
  <c r="CY82" i="17"/>
  <c r="CV82" i="17"/>
  <c r="DD82" i="17"/>
  <c r="DH82" i="17"/>
  <c r="DC82" i="17"/>
  <c r="BF82" i="17"/>
  <c r="BG82" i="17" s="1"/>
  <c r="CZ82" i="17"/>
  <c r="DI82" i="17"/>
  <c r="BD82" i="17"/>
  <c r="BE82" i="17" s="1"/>
  <c r="AW86" i="17"/>
  <c r="CX86" i="17"/>
  <c r="DB86" i="17"/>
  <c r="DF86" i="17"/>
  <c r="AV86" i="17"/>
  <c r="CW86" i="17"/>
  <c r="DA86" i="17"/>
  <c r="DE86" i="17"/>
  <c r="DC86" i="17"/>
  <c r="CZ86" i="17"/>
  <c r="DH86" i="17"/>
  <c r="BD86" i="17"/>
  <c r="BE86" i="17" s="1"/>
  <c r="CY86" i="17"/>
  <c r="DD86" i="17"/>
  <c r="BF86" i="17"/>
  <c r="BG86" i="17" s="1"/>
  <c r="CV86" i="17"/>
  <c r="DI86" i="17"/>
  <c r="AW90" i="17"/>
  <c r="CX90" i="17"/>
  <c r="DB90" i="17"/>
  <c r="DF90" i="17"/>
  <c r="AV90" i="17"/>
  <c r="CW90" i="17"/>
  <c r="DA90" i="17"/>
  <c r="DE90" i="17"/>
  <c r="CY90" i="17"/>
  <c r="CV90" i="17"/>
  <c r="DD90" i="17"/>
  <c r="DH90" i="17"/>
  <c r="BD90" i="17"/>
  <c r="BE90" i="17" s="1"/>
  <c r="CZ90" i="17"/>
  <c r="DI90" i="17"/>
  <c r="DC90" i="17"/>
  <c r="BF90" i="17"/>
  <c r="BG90" i="17" s="1"/>
  <c r="AW94" i="17"/>
  <c r="CX94" i="17"/>
  <c r="DB94" i="17"/>
  <c r="DF94" i="17"/>
  <c r="AV94" i="17"/>
  <c r="CW94" i="17"/>
  <c r="DA94" i="17"/>
  <c r="DE94" i="17"/>
  <c r="DC94" i="17"/>
  <c r="CZ94" i="17"/>
  <c r="DH94" i="17"/>
  <c r="BD94" i="17"/>
  <c r="BE94" i="17" s="1"/>
  <c r="DD94" i="17"/>
  <c r="CV94" i="17"/>
  <c r="BF94" i="17"/>
  <c r="BG94" i="17" s="1"/>
  <c r="DI94" i="17"/>
  <c r="CY94" i="17"/>
  <c r="AW98" i="17"/>
  <c r="CX98" i="17"/>
  <c r="DB98" i="17"/>
  <c r="DF98" i="17"/>
  <c r="AV98" i="17"/>
  <c r="CW98" i="17"/>
  <c r="DA98" i="17"/>
  <c r="DE98" i="17"/>
  <c r="CY98" i="17"/>
  <c r="CV98" i="17"/>
  <c r="DD98" i="17"/>
  <c r="DH98" i="17"/>
  <c r="BD98" i="17"/>
  <c r="BE98" i="17" s="1"/>
  <c r="DC98" i="17"/>
  <c r="DI98" i="17"/>
  <c r="CZ98" i="17"/>
  <c r="BF98" i="17"/>
  <c r="BG98" i="17" s="1"/>
  <c r="BM5" i="17"/>
  <c r="BO5" i="17"/>
  <c r="BN5" i="17"/>
  <c r="BP5" i="17"/>
  <c r="BM6" i="17"/>
  <c r="BP6" i="17"/>
  <c r="BN6" i="17"/>
  <c r="BO6" i="17"/>
  <c r="BM7" i="17"/>
  <c r="BO7" i="17"/>
  <c r="BN7" i="17"/>
  <c r="BP7" i="17"/>
  <c r="BM8" i="17"/>
  <c r="BP8" i="17"/>
  <c r="BN8" i="17"/>
  <c r="BO8" i="17"/>
  <c r="BM9" i="17"/>
  <c r="BO9" i="17"/>
  <c r="BN9" i="17"/>
  <c r="BP9" i="17"/>
  <c r="BM10" i="17"/>
  <c r="BP10" i="17"/>
  <c r="BN10" i="17"/>
  <c r="BO10" i="17"/>
  <c r="BM11" i="17"/>
  <c r="BO11" i="17"/>
  <c r="BN11" i="17"/>
  <c r="BP11" i="17"/>
  <c r="BM12" i="17"/>
  <c r="BP12" i="17"/>
  <c r="BN12" i="17"/>
  <c r="BO12" i="17"/>
  <c r="BM13" i="17"/>
  <c r="BO13" i="17"/>
  <c r="BN13" i="17"/>
  <c r="BP13" i="17"/>
  <c r="BM14" i="17"/>
  <c r="BP14" i="17"/>
  <c r="BN14" i="17"/>
  <c r="BO14" i="17"/>
  <c r="BM15" i="17"/>
  <c r="BO15" i="17"/>
  <c r="BN15" i="17"/>
  <c r="BP15" i="17"/>
  <c r="BM16" i="17"/>
  <c r="BP16" i="17"/>
  <c r="BN16" i="17"/>
  <c r="BO16" i="17"/>
  <c r="BM17" i="17"/>
  <c r="BO17" i="17"/>
  <c r="BN17" i="17"/>
  <c r="BP17" i="17"/>
  <c r="BM18" i="17"/>
  <c r="BP18" i="17"/>
  <c r="BN18" i="17"/>
  <c r="BO18" i="17"/>
  <c r="BM19" i="17"/>
  <c r="BO19" i="17"/>
  <c r="BN19" i="17"/>
  <c r="BP19" i="17"/>
  <c r="BM20" i="17"/>
  <c r="BP20" i="17"/>
  <c r="BN20" i="17"/>
  <c r="BO20" i="17"/>
  <c r="BM21" i="17"/>
  <c r="BO21" i="17"/>
  <c r="BN21" i="17"/>
  <c r="BP21" i="17"/>
  <c r="BM22" i="17"/>
  <c r="BN22" i="17"/>
  <c r="BO22" i="17"/>
  <c r="BP22" i="17"/>
  <c r="BM23" i="17"/>
  <c r="BO23" i="17"/>
  <c r="BP23" i="17"/>
  <c r="BN23" i="17"/>
  <c r="BM24" i="17"/>
  <c r="BN24" i="17"/>
  <c r="BO24" i="17"/>
  <c r="BP24" i="17"/>
  <c r="BM25" i="17"/>
  <c r="BO25" i="17"/>
  <c r="BP25" i="17"/>
  <c r="BN25" i="17"/>
  <c r="BM26" i="17"/>
  <c r="BN26" i="17"/>
  <c r="BO26" i="17"/>
  <c r="BP26" i="17"/>
  <c r="BM27" i="17"/>
  <c r="BO27" i="17"/>
  <c r="BP27" i="17"/>
  <c r="BN27" i="17"/>
  <c r="BM28" i="17"/>
  <c r="BN28" i="17"/>
  <c r="BO28" i="17"/>
  <c r="BP28" i="17"/>
  <c r="BM29" i="17"/>
  <c r="BO29" i="17"/>
  <c r="BP29" i="17"/>
  <c r="BN29" i="17"/>
  <c r="BM30" i="17"/>
  <c r="BN30" i="17"/>
  <c r="BO30" i="17"/>
  <c r="BP30" i="17"/>
  <c r="BM31" i="17"/>
  <c r="BO31" i="17"/>
  <c r="BP31" i="17"/>
  <c r="BN31" i="17"/>
  <c r="BM32" i="17"/>
  <c r="BN32" i="17"/>
  <c r="BO32" i="17"/>
  <c r="BP32" i="17"/>
  <c r="BM33" i="17"/>
  <c r="BO33" i="17"/>
  <c r="BP33" i="17"/>
  <c r="BN33" i="17"/>
  <c r="BM34" i="17"/>
  <c r="BN34" i="17"/>
  <c r="BO34" i="17"/>
  <c r="BP34" i="17"/>
  <c r="BM35" i="17"/>
  <c r="BO35" i="17"/>
  <c r="BP35" i="17"/>
  <c r="BN35" i="17"/>
  <c r="BM36" i="17"/>
  <c r="BN36" i="17"/>
  <c r="BO36" i="17"/>
  <c r="BP36" i="17"/>
  <c r="BM37" i="17"/>
  <c r="BO37" i="17"/>
  <c r="BP37" i="17"/>
  <c r="BN37" i="17"/>
  <c r="BM38" i="17"/>
  <c r="BN38" i="17"/>
  <c r="BO38" i="17"/>
  <c r="BP38" i="17"/>
  <c r="BM39" i="17"/>
  <c r="BO39" i="17"/>
  <c r="BP39" i="17"/>
  <c r="BN39" i="17"/>
  <c r="BM40" i="17"/>
  <c r="BN40" i="17"/>
  <c r="BO40" i="17"/>
  <c r="BP40" i="17"/>
  <c r="BM41" i="17"/>
  <c r="BP41" i="17"/>
  <c r="BN41" i="17"/>
  <c r="BO41" i="17"/>
  <c r="BM42" i="17"/>
  <c r="BN42" i="17"/>
  <c r="BO42" i="17"/>
  <c r="BP42" i="17"/>
  <c r="BM43" i="17"/>
  <c r="BO43" i="17"/>
  <c r="BP43" i="17"/>
  <c r="BN43" i="17"/>
  <c r="BM44" i="17"/>
  <c r="BN44" i="17"/>
  <c r="BO44" i="17"/>
  <c r="BP44" i="17"/>
  <c r="BM45" i="17"/>
  <c r="BP45" i="17"/>
  <c r="BN45" i="17"/>
  <c r="BO45" i="17"/>
  <c r="BM46" i="17"/>
  <c r="BN46" i="17"/>
  <c r="BO46" i="17"/>
  <c r="BP46" i="17"/>
  <c r="BM47" i="17"/>
  <c r="BP47" i="17"/>
  <c r="BN47" i="17"/>
  <c r="BO47" i="17"/>
  <c r="BM48" i="17"/>
  <c r="BN48" i="17"/>
  <c r="BO48" i="17"/>
  <c r="BP48" i="17"/>
  <c r="BM49" i="17"/>
  <c r="BP49" i="17"/>
  <c r="BN49" i="17"/>
  <c r="BO49" i="17"/>
  <c r="BM50" i="17"/>
  <c r="BN50" i="17"/>
  <c r="BO50" i="17"/>
  <c r="BP50" i="17"/>
  <c r="BM51" i="17"/>
  <c r="BP51" i="17"/>
  <c r="BN51" i="17"/>
  <c r="BO51" i="17"/>
  <c r="BM52" i="17"/>
  <c r="BN52" i="17"/>
  <c r="BO52" i="17"/>
  <c r="BP52" i="17"/>
  <c r="BM53" i="17"/>
  <c r="BP53" i="17"/>
  <c r="BN53" i="17"/>
  <c r="BO53" i="17"/>
  <c r="BM54" i="17"/>
  <c r="BN54" i="17"/>
  <c r="BO54" i="17"/>
  <c r="BP54" i="17"/>
  <c r="BM55" i="17"/>
  <c r="BP55" i="17"/>
  <c r="BN55" i="17"/>
  <c r="BO55" i="17"/>
  <c r="BM56" i="17"/>
  <c r="BN56" i="17"/>
  <c r="BO56" i="17"/>
  <c r="BP56" i="17"/>
  <c r="BM57" i="17"/>
  <c r="BP57" i="17"/>
  <c r="BN57" i="17"/>
  <c r="BO57" i="17"/>
  <c r="BM58" i="17"/>
  <c r="BN58" i="17"/>
  <c r="BO58" i="17"/>
  <c r="BP58" i="17"/>
  <c r="BM59" i="17"/>
  <c r="BP59" i="17"/>
  <c r="BN59" i="17"/>
  <c r="BO59" i="17"/>
  <c r="BM60" i="17"/>
  <c r="BN60" i="17"/>
  <c r="BO60" i="17"/>
  <c r="BP60" i="17"/>
  <c r="BM61" i="17"/>
  <c r="BP61" i="17"/>
  <c r="BN61" i="17"/>
  <c r="BO61" i="17"/>
  <c r="BM62" i="17"/>
  <c r="BN62" i="17"/>
  <c r="BO62" i="17"/>
  <c r="BP62" i="17"/>
  <c r="BM63" i="17"/>
  <c r="BP63" i="17"/>
  <c r="BN63" i="17"/>
  <c r="BO63" i="17"/>
  <c r="BM64" i="17"/>
  <c r="BN64" i="17"/>
  <c r="BO64" i="17"/>
  <c r="BP64" i="17"/>
  <c r="BM65" i="17"/>
  <c r="BP65" i="17"/>
  <c r="BN65" i="17"/>
  <c r="BO65" i="17"/>
  <c r="BM66" i="17"/>
  <c r="BN66" i="17"/>
  <c r="BO66" i="17"/>
  <c r="BP66" i="17"/>
  <c r="BM67" i="17"/>
  <c r="BP67" i="17"/>
  <c r="BN67" i="17"/>
  <c r="BO67" i="17"/>
  <c r="BM68" i="17"/>
  <c r="BN68" i="17"/>
  <c r="BO68" i="17"/>
  <c r="BP68" i="17"/>
  <c r="BM69" i="17"/>
  <c r="BP69" i="17"/>
  <c r="BN69" i="17"/>
  <c r="BO69" i="17"/>
  <c r="BM70" i="17"/>
  <c r="BN70" i="17"/>
  <c r="BO70" i="17"/>
  <c r="BP70" i="17"/>
  <c r="BM71" i="17"/>
  <c r="BP71" i="17"/>
  <c r="BN71" i="17"/>
  <c r="BO71" i="17"/>
  <c r="BM72" i="17"/>
  <c r="BN72" i="17"/>
  <c r="BO72" i="17"/>
  <c r="BP72" i="17"/>
  <c r="BM73" i="17"/>
  <c r="BP73" i="17"/>
  <c r="BN73" i="17"/>
  <c r="BO73" i="17"/>
  <c r="BM74" i="17"/>
  <c r="BN74" i="17"/>
  <c r="BO74" i="17"/>
  <c r="BP74" i="17"/>
  <c r="BM75" i="17"/>
  <c r="BP75" i="17"/>
  <c r="BN75" i="17"/>
  <c r="BO75" i="17"/>
  <c r="BM76" i="17"/>
  <c r="BN76" i="17"/>
  <c r="BO76" i="17"/>
  <c r="BP76" i="17"/>
  <c r="BM77" i="17"/>
  <c r="BP77" i="17"/>
  <c r="BN77" i="17"/>
  <c r="BO77" i="17"/>
  <c r="BM78" i="17"/>
  <c r="BN78" i="17"/>
  <c r="BO78" i="17"/>
  <c r="BP78" i="17"/>
  <c r="BM79" i="17"/>
  <c r="BP79" i="17"/>
  <c r="BN79" i="17"/>
  <c r="BO79" i="17"/>
  <c r="BM80" i="17"/>
  <c r="BN80" i="17"/>
  <c r="BO80" i="17"/>
  <c r="BP80" i="17"/>
  <c r="BM81" i="17"/>
  <c r="BP81" i="17"/>
  <c r="BN81" i="17"/>
  <c r="BO81" i="17"/>
  <c r="BM82" i="17"/>
  <c r="BN82" i="17"/>
  <c r="BO82" i="17"/>
  <c r="BP82" i="17"/>
  <c r="BM83" i="17"/>
  <c r="BP83" i="17"/>
  <c r="BN83" i="17"/>
  <c r="BO83" i="17"/>
  <c r="BM84" i="17"/>
  <c r="BN84" i="17"/>
  <c r="BO84" i="17"/>
  <c r="BP84" i="17"/>
  <c r="BM85" i="17"/>
  <c r="BP85" i="17"/>
  <c r="BN85" i="17"/>
  <c r="BO85" i="17"/>
  <c r="BM86" i="17"/>
  <c r="BN86" i="17"/>
  <c r="BO86" i="17"/>
  <c r="BP86" i="17"/>
  <c r="BM87" i="17"/>
  <c r="BP87" i="17"/>
  <c r="BN87" i="17"/>
  <c r="BO87" i="17"/>
  <c r="BM88" i="17"/>
  <c r="BN88" i="17"/>
  <c r="BO88" i="17"/>
  <c r="BP88" i="17"/>
  <c r="BM89" i="17"/>
  <c r="BP89" i="17"/>
  <c r="BN89" i="17"/>
  <c r="BO89" i="17"/>
  <c r="BM90" i="17"/>
  <c r="BN90" i="17"/>
  <c r="BO90" i="17"/>
  <c r="BP90" i="17"/>
  <c r="BM91" i="17"/>
  <c r="BP91" i="17"/>
  <c r="BN91" i="17"/>
  <c r="BO91" i="17"/>
  <c r="BM92" i="17"/>
  <c r="BN92" i="17"/>
  <c r="BO92" i="17"/>
  <c r="BP92" i="17"/>
  <c r="BM93" i="17"/>
  <c r="BP93" i="17"/>
  <c r="BN93" i="17"/>
  <c r="BO93" i="17"/>
  <c r="BM94" i="17"/>
  <c r="BN94" i="17"/>
  <c r="BO94" i="17"/>
  <c r="BP94" i="17"/>
  <c r="BM95" i="17"/>
  <c r="BP95" i="17"/>
  <c r="BN95" i="17"/>
  <c r="BO95" i="17"/>
  <c r="BM96" i="17"/>
  <c r="BN96" i="17"/>
  <c r="BO96" i="17"/>
  <c r="BP96" i="17"/>
  <c r="BM97" i="17"/>
  <c r="BN97" i="17"/>
  <c r="BO97" i="17"/>
  <c r="BP97" i="17"/>
  <c r="BM98" i="17"/>
  <c r="BP98" i="17"/>
  <c r="BN98" i="17"/>
  <c r="BO98" i="17"/>
  <c r="BM99" i="17"/>
  <c r="BN99" i="17"/>
  <c r="BO99" i="17"/>
  <c r="BP99" i="17"/>
  <c r="BK3" i="17"/>
  <c r="BK4" i="17"/>
  <c r="BK5" i="17"/>
  <c r="BK6" i="17"/>
  <c r="BK7" i="17"/>
  <c r="BK8" i="17"/>
  <c r="BK9" i="17"/>
  <c r="BK10" i="17"/>
  <c r="BK11" i="17"/>
  <c r="BK12" i="17"/>
  <c r="BK13" i="17"/>
  <c r="BK14" i="17"/>
  <c r="BK15" i="17"/>
  <c r="BK16" i="17"/>
  <c r="BK17" i="17"/>
  <c r="BK18" i="17"/>
  <c r="BK19" i="17"/>
  <c r="BK20" i="17"/>
  <c r="BK21" i="17"/>
  <c r="BK22" i="17"/>
  <c r="BK23" i="17"/>
  <c r="BK24" i="17"/>
  <c r="BK25" i="17"/>
  <c r="BK26" i="17"/>
  <c r="BK27" i="17"/>
  <c r="BK28" i="17"/>
  <c r="BK29" i="17"/>
  <c r="BK30" i="17"/>
  <c r="BK31" i="17"/>
  <c r="BK32" i="17"/>
  <c r="BK33" i="17"/>
  <c r="BK34" i="17"/>
  <c r="BK35" i="17"/>
  <c r="BK36" i="17"/>
  <c r="BK37" i="17"/>
  <c r="BK38" i="17"/>
  <c r="BK39" i="17"/>
  <c r="BK40" i="17"/>
  <c r="BK41" i="17"/>
  <c r="BK42" i="17"/>
  <c r="BK43" i="17"/>
  <c r="BK44" i="17"/>
  <c r="BK45" i="17"/>
  <c r="BK46" i="17"/>
  <c r="BK47" i="17"/>
  <c r="BK48" i="17"/>
  <c r="BK49" i="17"/>
  <c r="BK50" i="17"/>
  <c r="BK51" i="17"/>
  <c r="BK52" i="17"/>
  <c r="BK53" i="17"/>
  <c r="BK54" i="17"/>
  <c r="BK55" i="17"/>
  <c r="BK56" i="17"/>
  <c r="BK57" i="17"/>
  <c r="BK58" i="17"/>
  <c r="BK59" i="17"/>
  <c r="BK60" i="17"/>
  <c r="BK61" i="17"/>
  <c r="BK62" i="17"/>
  <c r="BK63" i="17"/>
  <c r="BK64" i="17"/>
  <c r="BK65" i="17"/>
  <c r="BK66" i="17"/>
  <c r="BK67" i="17"/>
  <c r="BK68" i="17"/>
  <c r="BK69" i="17"/>
  <c r="BK70" i="17"/>
  <c r="BK71" i="17"/>
  <c r="BK72" i="17"/>
  <c r="BK73" i="17"/>
  <c r="BK74" i="17"/>
  <c r="BK75" i="17"/>
  <c r="BK76" i="17"/>
  <c r="BK77" i="17"/>
  <c r="BK78" i="17"/>
  <c r="BK79" i="17"/>
  <c r="BK80" i="17"/>
  <c r="BK81" i="17"/>
  <c r="BK82" i="17"/>
  <c r="BK83" i="17"/>
  <c r="BK84" i="17"/>
  <c r="BK85" i="17"/>
  <c r="BK86" i="17"/>
  <c r="BK87" i="17"/>
  <c r="BK88" i="17"/>
  <c r="BK89" i="17"/>
  <c r="BK90" i="17"/>
  <c r="BK91" i="17"/>
  <c r="BK92" i="17"/>
  <c r="BK93" i="17"/>
  <c r="BK94" i="17"/>
  <c r="BK95" i="17"/>
  <c r="BK96" i="17"/>
  <c r="BK97" i="17"/>
  <c r="BK98" i="17"/>
  <c r="BK99" i="17"/>
  <c r="BK100" i="17"/>
  <c r="BK101" i="17"/>
  <c r="BK102" i="17"/>
  <c r="CQ5" i="17"/>
  <c r="CR5" i="17" s="1"/>
  <c r="CQ6" i="17"/>
  <c r="CR6" i="17" s="1"/>
  <c r="CQ7" i="17"/>
  <c r="CR7" i="17" s="1"/>
  <c r="CQ8" i="17"/>
  <c r="CR8" i="17" s="1"/>
  <c r="CQ9" i="17"/>
  <c r="CR9" i="17" s="1"/>
  <c r="CQ10" i="17"/>
  <c r="CR10" i="17" s="1"/>
  <c r="CQ11" i="17"/>
  <c r="CR11" i="17" s="1"/>
  <c r="CQ12" i="17"/>
  <c r="CR12" i="17" s="1"/>
  <c r="CQ13" i="17"/>
  <c r="CR13" i="17" s="1"/>
  <c r="CQ14" i="17"/>
  <c r="CR14" i="17" s="1"/>
  <c r="CQ15" i="17"/>
  <c r="CR15" i="17" s="1"/>
  <c r="CQ16" i="17"/>
  <c r="CR16" i="17" s="1"/>
  <c r="CQ17" i="17"/>
  <c r="CR17" i="17" s="1"/>
  <c r="CQ18" i="17"/>
  <c r="CR18" i="17" s="1"/>
  <c r="CQ19" i="17"/>
  <c r="CR19" i="17" s="1"/>
  <c r="CQ20" i="17"/>
  <c r="CR20" i="17" s="1"/>
  <c r="CQ21" i="17"/>
  <c r="CR21" i="17" s="1"/>
  <c r="CQ22" i="17"/>
  <c r="CR22" i="17" s="1"/>
  <c r="CQ23" i="17"/>
  <c r="CR23" i="17" s="1"/>
  <c r="CQ24" i="17"/>
  <c r="CR24" i="17" s="1"/>
  <c r="CQ25" i="17"/>
  <c r="CR25" i="17" s="1"/>
  <c r="CQ26" i="17"/>
  <c r="CR26" i="17" s="1"/>
  <c r="CQ27" i="17"/>
  <c r="CR27" i="17" s="1"/>
  <c r="CQ28" i="17"/>
  <c r="CR28" i="17" s="1"/>
  <c r="CQ29" i="17"/>
  <c r="CR29" i="17" s="1"/>
  <c r="CQ30" i="17"/>
  <c r="CR30" i="17" s="1"/>
  <c r="CQ31" i="17"/>
  <c r="CR31" i="17" s="1"/>
  <c r="CQ32" i="17"/>
  <c r="CR32" i="17" s="1"/>
  <c r="CQ33" i="17"/>
  <c r="CR33" i="17" s="1"/>
  <c r="CQ34" i="17"/>
  <c r="CR34" i="17" s="1"/>
  <c r="CQ35" i="17"/>
  <c r="CR35" i="17" s="1"/>
  <c r="CQ36" i="17"/>
  <c r="CR36" i="17" s="1"/>
  <c r="CQ37" i="17"/>
  <c r="CR37" i="17" s="1"/>
  <c r="CQ38" i="17"/>
  <c r="CR38" i="17" s="1"/>
  <c r="CQ39" i="17"/>
  <c r="CR39" i="17" s="1"/>
  <c r="CQ40" i="17"/>
  <c r="CR40" i="17" s="1"/>
  <c r="CQ41" i="17"/>
  <c r="CR41" i="17" s="1"/>
  <c r="CQ42" i="17"/>
  <c r="CR42" i="17" s="1"/>
  <c r="CQ43" i="17"/>
  <c r="CR43" i="17" s="1"/>
  <c r="CQ44" i="17"/>
  <c r="CR44" i="17" s="1"/>
  <c r="CQ45" i="17"/>
  <c r="CR45" i="17" s="1"/>
  <c r="CQ46" i="17"/>
  <c r="CR46" i="17" s="1"/>
  <c r="CQ47" i="17"/>
  <c r="CR47" i="17" s="1"/>
  <c r="CQ48" i="17"/>
  <c r="CR48" i="17" s="1"/>
  <c r="CQ49" i="17"/>
  <c r="CR49" i="17" s="1"/>
  <c r="CQ50" i="17"/>
  <c r="CR50" i="17" s="1"/>
  <c r="CQ51" i="17"/>
  <c r="CR51" i="17" s="1"/>
  <c r="CQ52" i="17"/>
  <c r="CR52" i="17" s="1"/>
  <c r="CQ53" i="17"/>
  <c r="CR53" i="17" s="1"/>
  <c r="CQ54" i="17"/>
  <c r="CR54" i="17" s="1"/>
  <c r="CQ55" i="17"/>
  <c r="CR55" i="17" s="1"/>
  <c r="CQ56" i="17"/>
  <c r="CR56" i="17" s="1"/>
  <c r="CQ57" i="17"/>
  <c r="CR57" i="17" s="1"/>
  <c r="CQ58" i="17"/>
  <c r="CR58" i="17" s="1"/>
  <c r="CQ59" i="17"/>
  <c r="CR59" i="17" s="1"/>
  <c r="CQ60" i="17"/>
  <c r="CR60" i="17" s="1"/>
  <c r="CQ61" i="17"/>
  <c r="CR61" i="17" s="1"/>
  <c r="CQ62" i="17"/>
  <c r="CR62" i="17" s="1"/>
  <c r="CQ63" i="17"/>
  <c r="CR63" i="17" s="1"/>
  <c r="CQ64" i="17"/>
  <c r="CR64" i="17" s="1"/>
  <c r="CQ65" i="17"/>
  <c r="CR65" i="17" s="1"/>
  <c r="CQ66" i="17"/>
  <c r="CR66" i="17" s="1"/>
  <c r="CQ67" i="17"/>
  <c r="CR67" i="17" s="1"/>
  <c r="CQ68" i="17"/>
  <c r="CR68" i="17" s="1"/>
  <c r="CQ69" i="17"/>
  <c r="CR69" i="17" s="1"/>
  <c r="CQ70" i="17"/>
  <c r="CR70" i="17" s="1"/>
  <c r="CQ71" i="17"/>
  <c r="CR71" i="17" s="1"/>
  <c r="CQ72" i="17"/>
  <c r="CR72" i="17" s="1"/>
  <c r="CQ73" i="17"/>
  <c r="CR73" i="17" s="1"/>
  <c r="CQ74" i="17"/>
  <c r="CR74" i="17" s="1"/>
  <c r="CQ75" i="17"/>
  <c r="CR75" i="17" s="1"/>
  <c r="CQ76" i="17"/>
  <c r="CR76" i="17" s="1"/>
  <c r="CQ77" i="17"/>
  <c r="CR77" i="17" s="1"/>
  <c r="CQ78" i="17"/>
  <c r="CR78" i="17" s="1"/>
  <c r="CQ79" i="17"/>
  <c r="CR79" i="17" s="1"/>
  <c r="CQ80" i="17"/>
  <c r="CR80" i="17" s="1"/>
  <c r="CQ81" i="17"/>
  <c r="CR81" i="17" s="1"/>
  <c r="CQ82" i="17"/>
  <c r="CR82" i="17" s="1"/>
  <c r="CQ83" i="17"/>
  <c r="CR83" i="17" s="1"/>
  <c r="CQ84" i="17"/>
  <c r="CR84" i="17" s="1"/>
  <c r="CQ85" i="17"/>
  <c r="CR85" i="17" s="1"/>
  <c r="CQ86" i="17"/>
  <c r="CR86" i="17" s="1"/>
  <c r="CQ87" i="17"/>
  <c r="CR87" i="17" s="1"/>
  <c r="CQ88" i="17"/>
  <c r="CR88" i="17" s="1"/>
  <c r="CQ89" i="17"/>
  <c r="CR89" i="17" s="1"/>
  <c r="CQ90" i="17"/>
  <c r="CR90" i="17" s="1"/>
  <c r="CQ91" i="17"/>
  <c r="CR91" i="17" s="1"/>
  <c r="CQ92" i="17"/>
  <c r="CR92" i="17" s="1"/>
  <c r="CQ93" i="17"/>
  <c r="CR93" i="17" s="1"/>
  <c r="CQ94" i="17"/>
  <c r="CR94" i="17" s="1"/>
  <c r="CQ95" i="17"/>
  <c r="CR95" i="17" s="1"/>
  <c r="CQ96" i="17"/>
  <c r="CR96" i="17" s="1"/>
  <c r="CQ97" i="17"/>
  <c r="CR97" i="17" s="1"/>
  <c r="CQ98" i="17"/>
  <c r="CR98" i="17" s="1"/>
  <c r="CQ99" i="17"/>
  <c r="CR99" i="17" s="1"/>
  <c r="D3" i="8"/>
  <c r="D4" i="8"/>
  <c r="D5" i="8"/>
  <c r="AT5" i="17"/>
  <c r="AR5" i="17"/>
  <c r="AM5" i="17"/>
  <c r="AG5" i="17"/>
  <c r="AI5" i="17" s="1"/>
  <c r="Z5" i="17"/>
  <c r="N5" i="8" s="1"/>
  <c r="AN5" i="17"/>
  <c r="AH5" i="17"/>
  <c r="AD5" i="17"/>
  <c r="O5" i="8" s="1"/>
  <c r="AE5" i="17"/>
  <c r="P5" i="8" s="1"/>
  <c r="X5" i="17"/>
  <c r="AQ5" i="17"/>
  <c r="AL5" i="17"/>
  <c r="AF5" i="17"/>
  <c r="Y5" i="17"/>
  <c r="BL5" i="17" s="1"/>
  <c r="BR5" i="17" s="1"/>
  <c r="V5" i="17"/>
  <c r="L5" i="8" s="1"/>
  <c r="R5" i="17"/>
  <c r="N5" i="17"/>
  <c r="J5" i="17"/>
  <c r="F5" i="17"/>
  <c r="F5" i="8" s="1"/>
  <c r="B5" i="17"/>
  <c r="B5" i="8" s="1"/>
  <c r="W5" i="17"/>
  <c r="M5" i="8" s="1"/>
  <c r="S5" i="17"/>
  <c r="O5" i="17"/>
  <c r="K5" i="8" s="1"/>
  <c r="K5" i="17"/>
  <c r="G5" i="17"/>
  <c r="D5" i="17"/>
  <c r="T5" i="17"/>
  <c r="U5" i="17" s="1"/>
  <c r="P5" i="17"/>
  <c r="L5" i="17"/>
  <c r="H5" i="17"/>
  <c r="Q5" i="17"/>
  <c r="I5" i="17"/>
  <c r="H5" i="8" s="1"/>
  <c r="E5" i="17"/>
  <c r="G5" i="8" s="1"/>
  <c r="A5" i="17"/>
  <c r="D6" i="8"/>
  <c r="AR6" i="17"/>
  <c r="AM6" i="17"/>
  <c r="AG6" i="17"/>
  <c r="AI6" i="17" s="1"/>
  <c r="Z6" i="17"/>
  <c r="N6" i="8" s="1"/>
  <c r="V6" i="17"/>
  <c r="L6" i="8" s="1"/>
  <c r="R6" i="17"/>
  <c r="N6" i="17"/>
  <c r="J6" i="17"/>
  <c r="F6" i="17"/>
  <c r="F6" i="8" s="1"/>
  <c r="B6" i="17"/>
  <c r="AN6" i="17"/>
  <c r="AH6" i="17"/>
  <c r="AD6" i="17"/>
  <c r="O6" i="8" s="1"/>
  <c r="W6" i="17"/>
  <c r="M6" i="8" s="1"/>
  <c r="S6" i="17"/>
  <c r="O6" i="17"/>
  <c r="K6" i="8" s="1"/>
  <c r="K6" i="17"/>
  <c r="G6" i="17"/>
  <c r="D6" i="17"/>
  <c r="AE6" i="17"/>
  <c r="P6" i="8" s="1"/>
  <c r="X6" i="17"/>
  <c r="T6" i="17"/>
  <c r="U6" i="17" s="1"/>
  <c r="P6" i="17"/>
  <c r="L6" i="17"/>
  <c r="H6" i="17"/>
  <c r="AQ6" i="17"/>
  <c r="AL6" i="17"/>
  <c r="AF6" i="17"/>
  <c r="Y6" i="17"/>
  <c r="BL6" i="17" s="1"/>
  <c r="BW6" i="17" s="1"/>
  <c r="Q6" i="17"/>
  <c r="I6" i="17"/>
  <c r="H6" i="8" s="1"/>
  <c r="E6" i="17"/>
  <c r="A6" i="17"/>
  <c r="D7" i="8"/>
  <c r="AT7" i="17"/>
  <c r="AR7" i="17"/>
  <c r="AM7" i="17"/>
  <c r="AG7" i="17"/>
  <c r="AI7" i="17" s="1"/>
  <c r="Z7" i="17"/>
  <c r="N7" i="8" s="1"/>
  <c r="V7" i="17"/>
  <c r="L7" i="8" s="1"/>
  <c r="R7" i="17"/>
  <c r="N7" i="17"/>
  <c r="J7" i="17"/>
  <c r="F7" i="17"/>
  <c r="F7" i="8" s="1"/>
  <c r="B7" i="17"/>
  <c r="AN7" i="17"/>
  <c r="AH7" i="17"/>
  <c r="AD7" i="17"/>
  <c r="O7" i="8" s="1"/>
  <c r="W7" i="17"/>
  <c r="M7" i="8" s="1"/>
  <c r="S7" i="17"/>
  <c r="O7" i="17"/>
  <c r="K7" i="8" s="1"/>
  <c r="K7" i="17"/>
  <c r="G7" i="17"/>
  <c r="D7" i="17"/>
  <c r="AE7" i="17"/>
  <c r="P7" i="8" s="1"/>
  <c r="X7" i="17"/>
  <c r="T7" i="17"/>
  <c r="U7" i="17" s="1"/>
  <c r="P7" i="17"/>
  <c r="L7" i="17"/>
  <c r="H7" i="17"/>
  <c r="AQ7" i="17"/>
  <c r="AL7" i="17"/>
  <c r="AF7" i="17"/>
  <c r="Y7" i="17"/>
  <c r="BL7" i="17" s="1"/>
  <c r="BW7" i="17" s="1"/>
  <c r="Q7" i="17"/>
  <c r="I7" i="17"/>
  <c r="H7" i="8" s="1"/>
  <c r="E7" i="17"/>
  <c r="A7" i="17"/>
  <c r="D8" i="8"/>
  <c r="AT8" i="17"/>
  <c r="AR8" i="17"/>
  <c r="AM8" i="17"/>
  <c r="AG8" i="17"/>
  <c r="AI8" i="17" s="1"/>
  <c r="Z8" i="17"/>
  <c r="N8" i="8" s="1"/>
  <c r="V8" i="17"/>
  <c r="L8" i="8" s="1"/>
  <c r="R8" i="17"/>
  <c r="N8" i="17"/>
  <c r="J8" i="17"/>
  <c r="F8" i="17"/>
  <c r="F8" i="8" s="1"/>
  <c r="B8" i="17"/>
  <c r="AN8" i="17"/>
  <c r="AH8" i="17"/>
  <c r="AD8" i="17"/>
  <c r="O8" i="8" s="1"/>
  <c r="W8" i="17"/>
  <c r="M8" i="8" s="1"/>
  <c r="S8" i="17"/>
  <c r="O8" i="17"/>
  <c r="K8" i="8" s="1"/>
  <c r="K8" i="17"/>
  <c r="G8" i="17"/>
  <c r="D8" i="17"/>
  <c r="AE8" i="17"/>
  <c r="P8" i="8" s="1"/>
  <c r="X8" i="17"/>
  <c r="T8" i="17"/>
  <c r="U8" i="17" s="1"/>
  <c r="P8" i="17"/>
  <c r="L8" i="17"/>
  <c r="H8" i="17"/>
  <c r="AQ8" i="17"/>
  <c r="AL8" i="17"/>
  <c r="AF8" i="17"/>
  <c r="Y8" i="17"/>
  <c r="BL8" i="17" s="1"/>
  <c r="BW8" i="17" s="1"/>
  <c r="Q8" i="17"/>
  <c r="I8" i="17"/>
  <c r="H8" i="8" s="1"/>
  <c r="E8" i="17"/>
  <c r="A8" i="17"/>
  <c r="D9" i="8"/>
  <c r="AT9" i="17"/>
  <c r="AR9" i="17"/>
  <c r="AM9" i="17"/>
  <c r="AG9" i="17"/>
  <c r="AI9" i="17" s="1"/>
  <c r="Z9" i="17"/>
  <c r="N9" i="8" s="1"/>
  <c r="V9" i="17"/>
  <c r="L9" i="8" s="1"/>
  <c r="R9" i="17"/>
  <c r="N9" i="17"/>
  <c r="J9" i="17"/>
  <c r="F9" i="17"/>
  <c r="F9" i="8" s="1"/>
  <c r="B9" i="17"/>
  <c r="AN9" i="17"/>
  <c r="AH9" i="17"/>
  <c r="AD9" i="17"/>
  <c r="O9" i="8" s="1"/>
  <c r="W9" i="17"/>
  <c r="M9" i="8" s="1"/>
  <c r="S9" i="17"/>
  <c r="O9" i="17"/>
  <c r="K9" i="8" s="1"/>
  <c r="K9" i="17"/>
  <c r="G9" i="17"/>
  <c r="D9" i="17"/>
  <c r="AE9" i="17"/>
  <c r="P9" i="8" s="1"/>
  <c r="X9" i="17"/>
  <c r="T9" i="17"/>
  <c r="U9" i="17" s="1"/>
  <c r="P9" i="17"/>
  <c r="L9" i="17"/>
  <c r="H9" i="17"/>
  <c r="AQ9" i="17"/>
  <c r="AL9" i="17"/>
  <c r="AF9" i="17"/>
  <c r="Y9" i="17"/>
  <c r="BL9" i="17" s="1"/>
  <c r="BR9" i="17" s="1"/>
  <c r="Q9" i="17"/>
  <c r="I9" i="17"/>
  <c r="H9" i="8" s="1"/>
  <c r="E9" i="17"/>
  <c r="A9" i="17"/>
  <c r="D10" i="8"/>
  <c r="AT10" i="17"/>
  <c r="AR10" i="17"/>
  <c r="AM10" i="17"/>
  <c r="AG10" i="17"/>
  <c r="AI10" i="17" s="1"/>
  <c r="Z10" i="17"/>
  <c r="N10" i="8" s="1"/>
  <c r="V10" i="17"/>
  <c r="L10" i="8" s="1"/>
  <c r="R10" i="17"/>
  <c r="N10" i="17"/>
  <c r="J10" i="17"/>
  <c r="F10" i="17"/>
  <c r="F10" i="8" s="1"/>
  <c r="B10" i="17"/>
  <c r="AN10" i="17"/>
  <c r="AH10" i="17"/>
  <c r="AD10" i="17"/>
  <c r="O10" i="8" s="1"/>
  <c r="W10" i="17"/>
  <c r="M10" i="8" s="1"/>
  <c r="S10" i="17"/>
  <c r="O10" i="17"/>
  <c r="K10" i="8" s="1"/>
  <c r="K10" i="17"/>
  <c r="G10" i="17"/>
  <c r="D10" i="17"/>
  <c r="AE10" i="17"/>
  <c r="P10" i="8" s="1"/>
  <c r="X10" i="17"/>
  <c r="T10" i="17"/>
  <c r="U10" i="17" s="1"/>
  <c r="P10" i="17"/>
  <c r="L10" i="17"/>
  <c r="H10" i="17"/>
  <c r="AQ10" i="17"/>
  <c r="AL10" i="17"/>
  <c r="AF10" i="17"/>
  <c r="Y10" i="17"/>
  <c r="BL10" i="17" s="1"/>
  <c r="BW10" i="17" s="1"/>
  <c r="Q10" i="17"/>
  <c r="I10" i="17"/>
  <c r="H10" i="8" s="1"/>
  <c r="E10" i="17"/>
  <c r="A10" i="17"/>
  <c r="D11" i="8"/>
  <c r="AT11" i="17"/>
  <c r="AR11" i="17"/>
  <c r="AM11" i="17"/>
  <c r="AG11" i="17"/>
  <c r="AI11" i="17" s="1"/>
  <c r="Z11" i="17"/>
  <c r="N11" i="8" s="1"/>
  <c r="V11" i="17"/>
  <c r="L11" i="8" s="1"/>
  <c r="R11" i="17"/>
  <c r="N11" i="17"/>
  <c r="J11" i="17"/>
  <c r="F11" i="17"/>
  <c r="F11" i="8" s="1"/>
  <c r="B11" i="17"/>
  <c r="AN11" i="17"/>
  <c r="AH11" i="17"/>
  <c r="AD11" i="17"/>
  <c r="O11" i="8" s="1"/>
  <c r="W11" i="17"/>
  <c r="M11" i="8" s="1"/>
  <c r="S11" i="17"/>
  <c r="O11" i="17"/>
  <c r="K11" i="8" s="1"/>
  <c r="K11" i="17"/>
  <c r="G11" i="17"/>
  <c r="D11" i="17"/>
  <c r="AE11" i="17"/>
  <c r="P11" i="8" s="1"/>
  <c r="X11" i="17"/>
  <c r="T11" i="17"/>
  <c r="U11" i="17" s="1"/>
  <c r="P11" i="17"/>
  <c r="L11" i="17"/>
  <c r="H11" i="17"/>
  <c r="AQ11" i="17"/>
  <c r="AL11" i="17"/>
  <c r="AF11" i="17"/>
  <c r="Y11" i="17"/>
  <c r="BL11" i="17" s="1"/>
  <c r="BR11" i="17" s="1"/>
  <c r="Q11" i="17"/>
  <c r="I11" i="17"/>
  <c r="H11" i="8" s="1"/>
  <c r="E11" i="17"/>
  <c r="A11" i="17"/>
  <c r="D12" i="8"/>
  <c r="AT12" i="17"/>
  <c r="AR12" i="17"/>
  <c r="AM12" i="17"/>
  <c r="AG12" i="17"/>
  <c r="AI12" i="17" s="1"/>
  <c r="Z12" i="17"/>
  <c r="N12" i="8" s="1"/>
  <c r="V12" i="17"/>
  <c r="L12" i="8" s="1"/>
  <c r="R12" i="17"/>
  <c r="N12" i="17"/>
  <c r="J12" i="17"/>
  <c r="F12" i="17"/>
  <c r="F12" i="8" s="1"/>
  <c r="B12" i="17"/>
  <c r="AN12" i="17"/>
  <c r="AH12" i="17"/>
  <c r="AD12" i="17"/>
  <c r="O12" i="8" s="1"/>
  <c r="W12" i="17"/>
  <c r="M12" i="8" s="1"/>
  <c r="S12" i="17"/>
  <c r="O12" i="17"/>
  <c r="K12" i="8" s="1"/>
  <c r="K12" i="17"/>
  <c r="G12" i="17"/>
  <c r="D12" i="17"/>
  <c r="AE12" i="17"/>
  <c r="P12" i="8" s="1"/>
  <c r="X12" i="17"/>
  <c r="T12" i="17"/>
  <c r="U12" i="17" s="1"/>
  <c r="P12" i="17"/>
  <c r="L12" i="17"/>
  <c r="H12" i="17"/>
  <c r="AQ12" i="17"/>
  <c r="AL12" i="17"/>
  <c r="AF12" i="17"/>
  <c r="Y12" i="17"/>
  <c r="BL12" i="17" s="1"/>
  <c r="BW12" i="17" s="1"/>
  <c r="Q12" i="17"/>
  <c r="I12" i="17"/>
  <c r="H12" i="8" s="1"/>
  <c r="E12" i="17"/>
  <c r="A12" i="17"/>
  <c r="D13" i="8"/>
  <c r="AT13" i="17"/>
  <c r="AR13" i="17"/>
  <c r="AM13" i="17"/>
  <c r="AG13" i="17"/>
  <c r="AI13" i="17" s="1"/>
  <c r="Z13" i="17"/>
  <c r="N13" i="8" s="1"/>
  <c r="V13" i="17"/>
  <c r="L13" i="8" s="1"/>
  <c r="R13" i="17"/>
  <c r="N13" i="17"/>
  <c r="J13" i="17"/>
  <c r="F13" i="17"/>
  <c r="F13" i="8" s="1"/>
  <c r="B13" i="17"/>
  <c r="AN13" i="17"/>
  <c r="AH13" i="17"/>
  <c r="AD13" i="17"/>
  <c r="O13" i="8" s="1"/>
  <c r="W13" i="17"/>
  <c r="M13" i="8" s="1"/>
  <c r="S13" i="17"/>
  <c r="O13" i="17"/>
  <c r="K13" i="8" s="1"/>
  <c r="K13" i="17"/>
  <c r="G13" i="17"/>
  <c r="D13" i="17"/>
  <c r="AE13" i="17"/>
  <c r="P13" i="8" s="1"/>
  <c r="X13" i="17"/>
  <c r="T13" i="17"/>
  <c r="U13" i="17" s="1"/>
  <c r="P13" i="17"/>
  <c r="L13" i="17"/>
  <c r="H13" i="17"/>
  <c r="AQ13" i="17"/>
  <c r="AL13" i="17"/>
  <c r="AF13" i="17"/>
  <c r="Y13" i="17"/>
  <c r="BL13" i="17" s="1"/>
  <c r="BR13" i="17" s="1"/>
  <c r="Q13" i="17"/>
  <c r="I13" i="17"/>
  <c r="H13" i="8" s="1"/>
  <c r="E13" i="17"/>
  <c r="A13" i="17"/>
  <c r="D14" i="8"/>
  <c r="AT14" i="17"/>
  <c r="AR14" i="17"/>
  <c r="AM14" i="17"/>
  <c r="AG14" i="17"/>
  <c r="AI14" i="17" s="1"/>
  <c r="Z14" i="17"/>
  <c r="N14" i="8" s="1"/>
  <c r="V14" i="17"/>
  <c r="L14" i="8" s="1"/>
  <c r="R14" i="17"/>
  <c r="N14" i="17"/>
  <c r="J14" i="17"/>
  <c r="F14" i="17"/>
  <c r="F14" i="8" s="1"/>
  <c r="B14" i="17"/>
  <c r="AN14" i="17"/>
  <c r="AH14" i="17"/>
  <c r="AD14" i="17"/>
  <c r="O14" i="8" s="1"/>
  <c r="W14" i="17"/>
  <c r="M14" i="8" s="1"/>
  <c r="S14" i="17"/>
  <c r="O14" i="17"/>
  <c r="K14" i="8" s="1"/>
  <c r="K14" i="17"/>
  <c r="G14" i="17"/>
  <c r="D14" i="17"/>
  <c r="AE14" i="17"/>
  <c r="P14" i="8" s="1"/>
  <c r="X14" i="17"/>
  <c r="T14" i="17"/>
  <c r="U14" i="17" s="1"/>
  <c r="P14" i="17"/>
  <c r="L14" i="17"/>
  <c r="H14" i="17"/>
  <c r="AQ14" i="17"/>
  <c r="AL14" i="17"/>
  <c r="AF14" i="17"/>
  <c r="Y14" i="17"/>
  <c r="BL14" i="17" s="1"/>
  <c r="BR14" i="17" s="1"/>
  <c r="Q14" i="17"/>
  <c r="I14" i="17"/>
  <c r="H14" i="8" s="1"/>
  <c r="E14" i="17"/>
  <c r="A14" i="17"/>
  <c r="D15" i="8"/>
  <c r="AT15" i="17"/>
  <c r="AR15" i="17"/>
  <c r="AM15" i="17"/>
  <c r="AG15" i="17"/>
  <c r="AI15" i="17" s="1"/>
  <c r="Z15" i="17"/>
  <c r="N15" i="8" s="1"/>
  <c r="V15" i="17"/>
  <c r="L15" i="8" s="1"/>
  <c r="R15" i="17"/>
  <c r="N15" i="17"/>
  <c r="J15" i="17"/>
  <c r="F15" i="17"/>
  <c r="F15" i="8" s="1"/>
  <c r="B15" i="17"/>
  <c r="AN15" i="17"/>
  <c r="AH15" i="17"/>
  <c r="AD15" i="17"/>
  <c r="O15" i="8" s="1"/>
  <c r="W15" i="17"/>
  <c r="M15" i="8" s="1"/>
  <c r="S15" i="17"/>
  <c r="O15" i="17"/>
  <c r="K15" i="8" s="1"/>
  <c r="K15" i="17"/>
  <c r="G15" i="17"/>
  <c r="D15" i="17"/>
  <c r="AE15" i="17"/>
  <c r="P15" i="8" s="1"/>
  <c r="X15" i="17"/>
  <c r="T15" i="17"/>
  <c r="U15" i="17" s="1"/>
  <c r="P15" i="17"/>
  <c r="L15" i="17"/>
  <c r="H15" i="17"/>
  <c r="AQ15" i="17"/>
  <c r="AL15" i="17"/>
  <c r="AF15" i="17"/>
  <c r="Y15" i="17"/>
  <c r="BL15" i="17" s="1"/>
  <c r="BW15" i="17" s="1"/>
  <c r="Q15" i="17"/>
  <c r="I15" i="17"/>
  <c r="H15" i="8" s="1"/>
  <c r="E15" i="17"/>
  <c r="A15" i="17"/>
  <c r="D16" i="8"/>
  <c r="AT16" i="17"/>
  <c r="AR16" i="17"/>
  <c r="AM16" i="17"/>
  <c r="AG16" i="17"/>
  <c r="AI16" i="17" s="1"/>
  <c r="Z16" i="17"/>
  <c r="N16" i="8" s="1"/>
  <c r="V16" i="17"/>
  <c r="L16" i="8" s="1"/>
  <c r="R16" i="17"/>
  <c r="N16" i="17"/>
  <c r="J16" i="17"/>
  <c r="F16" i="17"/>
  <c r="F16" i="8" s="1"/>
  <c r="B16" i="17"/>
  <c r="AN16" i="17"/>
  <c r="AH16" i="17"/>
  <c r="AD16" i="17"/>
  <c r="O16" i="8" s="1"/>
  <c r="W16" i="17"/>
  <c r="M16" i="8" s="1"/>
  <c r="S16" i="17"/>
  <c r="O16" i="17"/>
  <c r="K16" i="8" s="1"/>
  <c r="K16" i="17"/>
  <c r="G16" i="17"/>
  <c r="D16" i="17"/>
  <c r="AE16" i="17"/>
  <c r="P16" i="8" s="1"/>
  <c r="X16" i="17"/>
  <c r="T16" i="17"/>
  <c r="U16" i="17" s="1"/>
  <c r="P16" i="17"/>
  <c r="L16" i="17"/>
  <c r="H16" i="17"/>
  <c r="AQ16" i="17"/>
  <c r="AL16" i="17"/>
  <c r="AF16" i="17"/>
  <c r="Y16" i="17"/>
  <c r="BL16" i="17" s="1"/>
  <c r="BW16" i="17" s="1"/>
  <c r="Q16" i="17"/>
  <c r="I16" i="17"/>
  <c r="H16" i="8" s="1"/>
  <c r="E16" i="17"/>
  <c r="A16" i="17"/>
  <c r="D17" i="8"/>
  <c r="AT17" i="17"/>
  <c r="AR17" i="17"/>
  <c r="AM17" i="17"/>
  <c r="AG17" i="17"/>
  <c r="AI17" i="17" s="1"/>
  <c r="Z17" i="17"/>
  <c r="N17" i="8" s="1"/>
  <c r="V17" i="17"/>
  <c r="L17" i="8" s="1"/>
  <c r="R17" i="17"/>
  <c r="N17" i="17"/>
  <c r="J17" i="17"/>
  <c r="F17" i="17"/>
  <c r="F17" i="8" s="1"/>
  <c r="B17" i="17"/>
  <c r="AN17" i="17"/>
  <c r="AH17" i="17"/>
  <c r="AD17" i="17"/>
  <c r="O17" i="8" s="1"/>
  <c r="W17" i="17"/>
  <c r="M17" i="8" s="1"/>
  <c r="S17" i="17"/>
  <c r="O17" i="17"/>
  <c r="K17" i="8" s="1"/>
  <c r="K17" i="17"/>
  <c r="G17" i="17"/>
  <c r="D17" i="17"/>
  <c r="AE17" i="17"/>
  <c r="P17" i="8" s="1"/>
  <c r="X17" i="17"/>
  <c r="T17" i="17"/>
  <c r="U17" i="17" s="1"/>
  <c r="P17" i="17"/>
  <c r="L17" i="17"/>
  <c r="H17" i="17"/>
  <c r="AQ17" i="17"/>
  <c r="AL17" i="17"/>
  <c r="AF17" i="17"/>
  <c r="Y17" i="17"/>
  <c r="BL17" i="17" s="1"/>
  <c r="BR17" i="17" s="1"/>
  <c r="Q17" i="17"/>
  <c r="I17" i="17"/>
  <c r="H17" i="8" s="1"/>
  <c r="E17" i="17"/>
  <c r="A17" i="17"/>
  <c r="D18" i="8"/>
  <c r="AT18" i="17"/>
  <c r="AR18" i="17"/>
  <c r="AM18" i="17"/>
  <c r="AG18" i="17"/>
  <c r="AI18" i="17" s="1"/>
  <c r="Z18" i="17"/>
  <c r="N18" i="8" s="1"/>
  <c r="V18" i="17"/>
  <c r="L18" i="8" s="1"/>
  <c r="R18" i="17"/>
  <c r="N18" i="17"/>
  <c r="J18" i="17"/>
  <c r="F18" i="17"/>
  <c r="F18" i="8" s="1"/>
  <c r="B18" i="17"/>
  <c r="AN18" i="17"/>
  <c r="AH18" i="17"/>
  <c r="AD18" i="17"/>
  <c r="O18" i="8" s="1"/>
  <c r="W18" i="17"/>
  <c r="M18" i="8" s="1"/>
  <c r="S18" i="17"/>
  <c r="O18" i="17"/>
  <c r="K18" i="8" s="1"/>
  <c r="K18" i="17"/>
  <c r="G18" i="17"/>
  <c r="D18" i="17"/>
  <c r="AE18" i="17"/>
  <c r="P18" i="8" s="1"/>
  <c r="X18" i="17"/>
  <c r="T18" i="17"/>
  <c r="U18" i="17" s="1"/>
  <c r="P18" i="17"/>
  <c r="L18" i="17"/>
  <c r="H18" i="17"/>
  <c r="AQ18" i="17"/>
  <c r="AL18" i="17"/>
  <c r="AF18" i="17"/>
  <c r="Y18" i="17"/>
  <c r="BL18" i="17" s="1"/>
  <c r="BR18" i="17" s="1"/>
  <c r="Q18" i="17"/>
  <c r="I18" i="17"/>
  <c r="H18" i="8" s="1"/>
  <c r="E18" i="17"/>
  <c r="A18" i="17"/>
  <c r="D19" i="8"/>
  <c r="AT19" i="17"/>
  <c r="AR19" i="17"/>
  <c r="AM19" i="17"/>
  <c r="AG19" i="17"/>
  <c r="AI19" i="17" s="1"/>
  <c r="Z19" i="17"/>
  <c r="N19" i="8" s="1"/>
  <c r="V19" i="17"/>
  <c r="L19" i="8" s="1"/>
  <c r="R19" i="17"/>
  <c r="N19" i="17"/>
  <c r="J19" i="17"/>
  <c r="F19" i="17"/>
  <c r="F19" i="8" s="1"/>
  <c r="B19" i="17"/>
  <c r="AN19" i="17"/>
  <c r="AH19" i="17"/>
  <c r="AD19" i="17"/>
  <c r="O19" i="8" s="1"/>
  <c r="W19" i="17"/>
  <c r="M19" i="8" s="1"/>
  <c r="S19" i="17"/>
  <c r="O19" i="17"/>
  <c r="K19" i="8" s="1"/>
  <c r="K19" i="17"/>
  <c r="G19" i="17"/>
  <c r="D19" i="17"/>
  <c r="AE19" i="17"/>
  <c r="P19" i="8" s="1"/>
  <c r="X19" i="17"/>
  <c r="T19" i="17"/>
  <c r="U19" i="17" s="1"/>
  <c r="P19" i="17"/>
  <c r="L19" i="17"/>
  <c r="H19" i="17"/>
  <c r="AQ19" i="17"/>
  <c r="AL19" i="17"/>
  <c r="AF19" i="17"/>
  <c r="Y19" i="17"/>
  <c r="BL19" i="17" s="1"/>
  <c r="BW19" i="17" s="1"/>
  <c r="Q19" i="17"/>
  <c r="I19" i="17"/>
  <c r="H19" i="8" s="1"/>
  <c r="E19" i="17"/>
  <c r="A19" i="17"/>
  <c r="D20" i="8"/>
  <c r="AT20" i="17"/>
  <c r="AR20" i="17"/>
  <c r="AM20" i="17"/>
  <c r="AG20" i="17"/>
  <c r="AI20" i="17" s="1"/>
  <c r="Z20" i="17"/>
  <c r="N20" i="8" s="1"/>
  <c r="V20" i="17"/>
  <c r="L20" i="8" s="1"/>
  <c r="R20" i="17"/>
  <c r="N20" i="17"/>
  <c r="J20" i="17"/>
  <c r="F20" i="17"/>
  <c r="F20" i="8" s="1"/>
  <c r="B20" i="17"/>
  <c r="AN20" i="17"/>
  <c r="AH20" i="17"/>
  <c r="AD20" i="17"/>
  <c r="O20" i="8" s="1"/>
  <c r="W20" i="17"/>
  <c r="M20" i="8" s="1"/>
  <c r="S20" i="17"/>
  <c r="O20" i="17"/>
  <c r="K20" i="8" s="1"/>
  <c r="K20" i="17"/>
  <c r="G20" i="17"/>
  <c r="D20" i="17"/>
  <c r="AE20" i="17"/>
  <c r="P20" i="8" s="1"/>
  <c r="X20" i="17"/>
  <c r="T20" i="17"/>
  <c r="U20" i="17" s="1"/>
  <c r="P20" i="17"/>
  <c r="L20" i="17"/>
  <c r="H20" i="17"/>
  <c r="AQ20" i="17"/>
  <c r="AL20" i="17"/>
  <c r="AF20" i="17"/>
  <c r="Y20" i="17"/>
  <c r="BL20" i="17" s="1"/>
  <c r="BW20" i="17" s="1"/>
  <c r="Q20" i="17"/>
  <c r="I20" i="17"/>
  <c r="H20" i="8" s="1"/>
  <c r="E20" i="17"/>
  <c r="A20" i="17"/>
  <c r="D21" i="8"/>
  <c r="AT21" i="17"/>
  <c r="AR21" i="17"/>
  <c r="AM21" i="17"/>
  <c r="AG21" i="17"/>
  <c r="AI21" i="17" s="1"/>
  <c r="Z21" i="17"/>
  <c r="N21" i="8" s="1"/>
  <c r="V21" i="17"/>
  <c r="L21" i="8" s="1"/>
  <c r="R21" i="17"/>
  <c r="N21" i="17"/>
  <c r="J21" i="17"/>
  <c r="F21" i="17"/>
  <c r="F21" i="8" s="1"/>
  <c r="B21" i="17"/>
  <c r="AN21" i="17"/>
  <c r="AH21" i="17"/>
  <c r="AD21" i="17"/>
  <c r="O21" i="8" s="1"/>
  <c r="W21" i="17"/>
  <c r="M21" i="8" s="1"/>
  <c r="S21" i="17"/>
  <c r="O21" i="17"/>
  <c r="K21" i="8" s="1"/>
  <c r="K21" i="17"/>
  <c r="G21" i="17"/>
  <c r="D21" i="17"/>
  <c r="AE21" i="17"/>
  <c r="P21" i="8" s="1"/>
  <c r="X21" i="17"/>
  <c r="T21" i="17"/>
  <c r="U21" i="17" s="1"/>
  <c r="P21" i="17"/>
  <c r="L21" i="17"/>
  <c r="H21" i="17"/>
  <c r="AQ21" i="17"/>
  <c r="AL21" i="17"/>
  <c r="AF21" i="17"/>
  <c r="Y21" i="17"/>
  <c r="BL21" i="17" s="1"/>
  <c r="BR21" i="17" s="1"/>
  <c r="Q21" i="17"/>
  <c r="I21" i="17"/>
  <c r="H21" i="8" s="1"/>
  <c r="E21" i="17"/>
  <c r="A21" i="17"/>
  <c r="D22" i="8"/>
  <c r="AT22" i="17"/>
  <c r="AR22" i="17"/>
  <c r="AM22" i="17"/>
  <c r="AG22" i="17"/>
  <c r="AI22" i="17" s="1"/>
  <c r="Z22" i="17"/>
  <c r="N22" i="8" s="1"/>
  <c r="V22" i="17"/>
  <c r="L22" i="8" s="1"/>
  <c r="R22" i="17"/>
  <c r="N22" i="17"/>
  <c r="J22" i="17"/>
  <c r="F22" i="17"/>
  <c r="F22" i="8" s="1"/>
  <c r="B22" i="17"/>
  <c r="AN22" i="17"/>
  <c r="AH22" i="17"/>
  <c r="AD22" i="17"/>
  <c r="O22" i="8" s="1"/>
  <c r="W22" i="17"/>
  <c r="M22" i="8" s="1"/>
  <c r="S22" i="17"/>
  <c r="O22" i="17"/>
  <c r="K22" i="8" s="1"/>
  <c r="K22" i="17"/>
  <c r="G22" i="17"/>
  <c r="D22" i="17"/>
  <c r="AE22" i="17"/>
  <c r="P22" i="8" s="1"/>
  <c r="X22" i="17"/>
  <c r="T22" i="17"/>
  <c r="U22" i="17" s="1"/>
  <c r="P22" i="17"/>
  <c r="L22" i="17"/>
  <c r="H22" i="17"/>
  <c r="AQ22" i="17"/>
  <c r="AL22" i="17"/>
  <c r="AF22" i="17"/>
  <c r="Y22" i="17"/>
  <c r="BL22" i="17" s="1"/>
  <c r="BR22" i="17" s="1"/>
  <c r="Q22" i="17"/>
  <c r="I22" i="17"/>
  <c r="H22" i="8" s="1"/>
  <c r="E22" i="17"/>
  <c r="A22" i="17"/>
  <c r="D23" i="8"/>
  <c r="AT23" i="17"/>
  <c r="AR23" i="17"/>
  <c r="AM23" i="17"/>
  <c r="AG23" i="17"/>
  <c r="AI23" i="17" s="1"/>
  <c r="Z23" i="17"/>
  <c r="N23" i="8" s="1"/>
  <c r="V23" i="17"/>
  <c r="L23" i="8" s="1"/>
  <c r="R23" i="17"/>
  <c r="N23" i="17"/>
  <c r="J23" i="17"/>
  <c r="F23" i="17"/>
  <c r="F23" i="8" s="1"/>
  <c r="B23" i="17"/>
  <c r="AN23" i="17"/>
  <c r="AH23" i="17"/>
  <c r="AD23" i="17"/>
  <c r="O23" i="8" s="1"/>
  <c r="W23" i="17"/>
  <c r="M23" i="8" s="1"/>
  <c r="S23" i="17"/>
  <c r="O23" i="17"/>
  <c r="K23" i="8" s="1"/>
  <c r="K23" i="17"/>
  <c r="G23" i="17"/>
  <c r="D23" i="17"/>
  <c r="AE23" i="17"/>
  <c r="P23" i="8" s="1"/>
  <c r="X23" i="17"/>
  <c r="T23" i="17"/>
  <c r="U23" i="17" s="1"/>
  <c r="P23" i="17"/>
  <c r="L23" i="17"/>
  <c r="H23" i="17"/>
  <c r="AQ23" i="17"/>
  <c r="AL23" i="17"/>
  <c r="AF23" i="17"/>
  <c r="Y23" i="17"/>
  <c r="BL23" i="17" s="1"/>
  <c r="BW23" i="17" s="1"/>
  <c r="Q23" i="17"/>
  <c r="I23" i="17"/>
  <c r="H23" i="8" s="1"/>
  <c r="E23" i="17"/>
  <c r="A23" i="17"/>
  <c r="D24" i="8"/>
  <c r="AT24" i="17"/>
  <c r="AR24" i="17"/>
  <c r="AM24" i="17"/>
  <c r="AG24" i="17"/>
  <c r="AI24" i="17" s="1"/>
  <c r="Z24" i="17"/>
  <c r="N24" i="8" s="1"/>
  <c r="V24" i="17"/>
  <c r="L24" i="8" s="1"/>
  <c r="R24" i="17"/>
  <c r="N24" i="17"/>
  <c r="J24" i="17"/>
  <c r="F24" i="17"/>
  <c r="F24" i="8" s="1"/>
  <c r="B24" i="17"/>
  <c r="AN24" i="17"/>
  <c r="AH24" i="17"/>
  <c r="AD24" i="17"/>
  <c r="O24" i="8" s="1"/>
  <c r="W24" i="17"/>
  <c r="M24" i="8" s="1"/>
  <c r="S24" i="17"/>
  <c r="O24" i="17"/>
  <c r="K24" i="8" s="1"/>
  <c r="K24" i="17"/>
  <c r="G24" i="17"/>
  <c r="D24" i="17"/>
  <c r="AE24" i="17"/>
  <c r="P24" i="8" s="1"/>
  <c r="X24" i="17"/>
  <c r="T24" i="17"/>
  <c r="U24" i="17" s="1"/>
  <c r="P24" i="17"/>
  <c r="L24" i="17"/>
  <c r="H24" i="17"/>
  <c r="AQ24" i="17"/>
  <c r="AL24" i="17"/>
  <c r="AF24" i="17"/>
  <c r="Y24" i="17"/>
  <c r="BL24" i="17" s="1"/>
  <c r="BW24" i="17" s="1"/>
  <c r="Q24" i="17"/>
  <c r="I24" i="17"/>
  <c r="H24" i="8" s="1"/>
  <c r="E24" i="17"/>
  <c r="A24" i="17"/>
  <c r="D25" i="8"/>
  <c r="AT25" i="17"/>
  <c r="AR25" i="17"/>
  <c r="AM25" i="17"/>
  <c r="AG25" i="17"/>
  <c r="AI25" i="17" s="1"/>
  <c r="Z25" i="17"/>
  <c r="N25" i="8" s="1"/>
  <c r="V25" i="17"/>
  <c r="L25" i="8" s="1"/>
  <c r="R25" i="17"/>
  <c r="N25" i="17"/>
  <c r="J25" i="17"/>
  <c r="F25" i="17"/>
  <c r="F25" i="8" s="1"/>
  <c r="B25" i="17"/>
  <c r="AN25" i="17"/>
  <c r="AH25" i="17"/>
  <c r="AD25" i="17"/>
  <c r="O25" i="8" s="1"/>
  <c r="W25" i="17"/>
  <c r="M25" i="8" s="1"/>
  <c r="S25" i="17"/>
  <c r="O25" i="17"/>
  <c r="K25" i="8" s="1"/>
  <c r="K25" i="17"/>
  <c r="G25" i="17"/>
  <c r="D25" i="17"/>
  <c r="AE25" i="17"/>
  <c r="P25" i="8" s="1"/>
  <c r="X25" i="17"/>
  <c r="T25" i="17"/>
  <c r="U25" i="17" s="1"/>
  <c r="P25" i="17"/>
  <c r="L25" i="17"/>
  <c r="H25" i="17"/>
  <c r="AQ25" i="17"/>
  <c r="AL25" i="17"/>
  <c r="AF25" i="17"/>
  <c r="Y25" i="17"/>
  <c r="BL25" i="17" s="1"/>
  <c r="BW25" i="17" s="1"/>
  <c r="Q25" i="17"/>
  <c r="I25" i="17"/>
  <c r="H25" i="8" s="1"/>
  <c r="E25" i="17"/>
  <c r="A25" i="17"/>
  <c r="D26" i="8"/>
  <c r="AT26" i="17"/>
  <c r="AR26" i="17"/>
  <c r="AM26" i="17"/>
  <c r="AG26" i="17"/>
  <c r="AI26" i="17" s="1"/>
  <c r="Z26" i="17"/>
  <c r="N26" i="8" s="1"/>
  <c r="V26" i="17"/>
  <c r="L26" i="8" s="1"/>
  <c r="R26" i="17"/>
  <c r="N26" i="17"/>
  <c r="J26" i="17"/>
  <c r="F26" i="17"/>
  <c r="F26" i="8" s="1"/>
  <c r="B26" i="17"/>
  <c r="AN26" i="17"/>
  <c r="AH26" i="17"/>
  <c r="AD26" i="17"/>
  <c r="O26" i="8" s="1"/>
  <c r="W26" i="17"/>
  <c r="M26" i="8" s="1"/>
  <c r="S26" i="17"/>
  <c r="O26" i="17"/>
  <c r="K26" i="8" s="1"/>
  <c r="K26" i="17"/>
  <c r="G26" i="17"/>
  <c r="D26" i="17"/>
  <c r="AE26" i="17"/>
  <c r="P26" i="8" s="1"/>
  <c r="X26" i="17"/>
  <c r="T26" i="17"/>
  <c r="U26" i="17" s="1"/>
  <c r="P26" i="17"/>
  <c r="L26" i="17"/>
  <c r="H26" i="17"/>
  <c r="AQ26" i="17"/>
  <c r="AL26" i="17"/>
  <c r="AF26" i="17"/>
  <c r="Y26" i="17"/>
  <c r="BL26" i="17" s="1"/>
  <c r="BW26" i="17" s="1"/>
  <c r="Q26" i="17"/>
  <c r="I26" i="17"/>
  <c r="H26" i="8" s="1"/>
  <c r="E26" i="17"/>
  <c r="A26" i="17"/>
  <c r="D27" i="8"/>
  <c r="AT27" i="17"/>
  <c r="AR27" i="17"/>
  <c r="AM27" i="17"/>
  <c r="AG27" i="17"/>
  <c r="AI27" i="17" s="1"/>
  <c r="Z27" i="17"/>
  <c r="N27" i="8" s="1"/>
  <c r="V27" i="17"/>
  <c r="L27" i="8" s="1"/>
  <c r="R27" i="17"/>
  <c r="N27" i="17"/>
  <c r="J27" i="17"/>
  <c r="F27" i="17"/>
  <c r="F27" i="8" s="1"/>
  <c r="B27" i="17"/>
  <c r="AN27" i="17"/>
  <c r="AH27" i="17"/>
  <c r="AD27" i="17"/>
  <c r="O27" i="8" s="1"/>
  <c r="W27" i="17"/>
  <c r="M27" i="8" s="1"/>
  <c r="S27" i="17"/>
  <c r="O27" i="17"/>
  <c r="K27" i="8" s="1"/>
  <c r="K27" i="17"/>
  <c r="G27" i="17"/>
  <c r="D27" i="17"/>
  <c r="AE27" i="17"/>
  <c r="P27" i="8" s="1"/>
  <c r="X27" i="17"/>
  <c r="T27" i="17"/>
  <c r="U27" i="17" s="1"/>
  <c r="P27" i="17"/>
  <c r="L27" i="17"/>
  <c r="H27" i="17"/>
  <c r="AQ27" i="17"/>
  <c r="AL27" i="17"/>
  <c r="AF27" i="17"/>
  <c r="Y27" i="17"/>
  <c r="BL27" i="17" s="1"/>
  <c r="BW27" i="17" s="1"/>
  <c r="Q27" i="17"/>
  <c r="I27" i="17"/>
  <c r="H27" i="8" s="1"/>
  <c r="E27" i="17"/>
  <c r="A27" i="17"/>
  <c r="D28" i="8"/>
  <c r="AT28" i="17"/>
  <c r="AR28" i="17"/>
  <c r="AM28" i="17"/>
  <c r="AG28" i="17"/>
  <c r="AI28" i="17" s="1"/>
  <c r="Z28" i="17"/>
  <c r="N28" i="8" s="1"/>
  <c r="V28" i="17"/>
  <c r="L28" i="8" s="1"/>
  <c r="R28" i="17"/>
  <c r="N28" i="17"/>
  <c r="J28" i="17"/>
  <c r="F28" i="17"/>
  <c r="F28" i="8" s="1"/>
  <c r="B28" i="17"/>
  <c r="AN28" i="17"/>
  <c r="AH28" i="17"/>
  <c r="AD28" i="17"/>
  <c r="O28" i="8" s="1"/>
  <c r="W28" i="17"/>
  <c r="M28" i="8" s="1"/>
  <c r="S28" i="17"/>
  <c r="O28" i="17"/>
  <c r="K28" i="8" s="1"/>
  <c r="K28" i="17"/>
  <c r="G28" i="17"/>
  <c r="D28" i="17"/>
  <c r="AE28" i="17"/>
  <c r="P28" i="8" s="1"/>
  <c r="X28" i="17"/>
  <c r="T28" i="17"/>
  <c r="U28" i="17" s="1"/>
  <c r="P28" i="17"/>
  <c r="L28" i="17"/>
  <c r="H28" i="17"/>
  <c r="AQ28" i="17"/>
  <c r="AL28" i="17"/>
  <c r="AF28" i="17"/>
  <c r="Y28" i="17"/>
  <c r="BL28" i="17" s="1"/>
  <c r="BW28" i="17" s="1"/>
  <c r="Q28" i="17"/>
  <c r="I28" i="17"/>
  <c r="H28" i="8" s="1"/>
  <c r="E28" i="17"/>
  <c r="A28" i="17"/>
  <c r="D29" i="8"/>
  <c r="AT29" i="17"/>
  <c r="AR29" i="17"/>
  <c r="AM29" i="17"/>
  <c r="AG29" i="17"/>
  <c r="AI29" i="17" s="1"/>
  <c r="Z29" i="17"/>
  <c r="N29" i="8" s="1"/>
  <c r="V29" i="17"/>
  <c r="L29" i="8" s="1"/>
  <c r="R29" i="17"/>
  <c r="N29" i="17"/>
  <c r="J29" i="17"/>
  <c r="F29" i="17"/>
  <c r="F29" i="8" s="1"/>
  <c r="B29" i="17"/>
  <c r="AN29" i="17"/>
  <c r="AH29" i="17"/>
  <c r="AD29" i="17"/>
  <c r="O29" i="8" s="1"/>
  <c r="W29" i="17"/>
  <c r="M29" i="8" s="1"/>
  <c r="S29" i="17"/>
  <c r="O29" i="17"/>
  <c r="K29" i="8" s="1"/>
  <c r="K29" i="17"/>
  <c r="G29" i="17"/>
  <c r="D29" i="17"/>
  <c r="AE29" i="17"/>
  <c r="P29" i="8" s="1"/>
  <c r="X29" i="17"/>
  <c r="T29" i="17"/>
  <c r="U29" i="17" s="1"/>
  <c r="P29" i="17"/>
  <c r="L29" i="17"/>
  <c r="H29" i="17"/>
  <c r="AQ29" i="17"/>
  <c r="AL29" i="17"/>
  <c r="AF29" i="17"/>
  <c r="Y29" i="17"/>
  <c r="BL29" i="17" s="1"/>
  <c r="BR29" i="17" s="1"/>
  <c r="Q29" i="17"/>
  <c r="I29" i="17"/>
  <c r="H29" i="8" s="1"/>
  <c r="E29" i="17"/>
  <c r="A29" i="17"/>
  <c r="D30" i="8"/>
  <c r="AT30" i="17"/>
  <c r="AR30" i="17"/>
  <c r="AM30" i="17"/>
  <c r="AG30" i="17"/>
  <c r="AI30" i="17" s="1"/>
  <c r="Z30" i="17"/>
  <c r="N30" i="8" s="1"/>
  <c r="V30" i="17"/>
  <c r="L30" i="8" s="1"/>
  <c r="R30" i="17"/>
  <c r="N30" i="17"/>
  <c r="J30" i="17"/>
  <c r="F30" i="17"/>
  <c r="F30" i="8" s="1"/>
  <c r="B30" i="17"/>
  <c r="AN30" i="17"/>
  <c r="AH30" i="17"/>
  <c r="AD30" i="17"/>
  <c r="O30" i="8" s="1"/>
  <c r="W30" i="17"/>
  <c r="M30" i="8" s="1"/>
  <c r="S30" i="17"/>
  <c r="O30" i="17"/>
  <c r="K30" i="8" s="1"/>
  <c r="K30" i="17"/>
  <c r="G30" i="17"/>
  <c r="D30" i="17"/>
  <c r="AE30" i="17"/>
  <c r="P30" i="8" s="1"/>
  <c r="X30" i="17"/>
  <c r="T30" i="17"/>
  <c r="U30" i="17" s="1"/>
  <c r="P30" i="17"/>
  <c r="L30" i="17"/>
  <c r="H30" i="17"/>
  <c r="AQ30" i="17"/>
  <c r="AL30" i="17"/>
  <c r="AF30" i="17"/>
  <c r="Y30" i="17"/>
  <c r="BL30" i="17" s="1"/>
  <c r="BW30" i="17" s="1"/>
  <c r="Q30" i="17"/>
  <c r="I30" i="17"/>
  <c r="H30" i="8" s="1"/>
  <c r="E30" i="17"/>
  <c r="A30" i="17"/>
  <c r="D31" i="8"/>
  <c r="AT31" i="17"/>
  <c r="AR31" i="17"/>
  <c r="AM31" i="17"/>
  <c r="AG31" i="17"/>
  <c r="AI31" i="17" s="1"/>
  <c r="Z31" i="17"/>
  <c r="N31" i="8" s="1"/>
  <c r="V31" i="17"/>
  <c r="L31" i="8" s="1"/>
  <c r="R31" i="17"/>
  <c r="N31" i="17"/>
  <c r="J31" i="17"/>
  <c r="F31" i="17"/>
  <c r="F31" i="8" s="1"/>
  <c r="B31" i="17"/>
  <c r="AN31" i="17"/>
  <c r="AH31" i="17"/>
  <c r="AD31" i="17"/>
  <c r="O31" i="8" s="1"/>
  <c r="W31" i="17"/>
  <c r="M31" i="8" s="1"/>
  <c r="S31" i="17"/>
  <c r="O31" i="17"/>
  <c r="K31" i="8" s="1"/>
  <c r="K31" i="17"/>
  <c r="G31" i="17"/>
  <c r="D31" i="17"/>
  <c r="AE31" i="17"/>
  <c r="P31" i="8" s="1"/>
  <c r="X31" i="17"/>
  <c r="T31" i="17"/>
  <c r="U31" i="17" s="1"/>
  <c r="P31" i="17"/>
  <c r="L31" i="17"/>
  <c r="H31" i="17"/>
  <c r="AQ31" i="17"/>
  <c r="AL31" i="17"/>
  <c r="AF31" i="17"/>
  <c r="Y31" i="17"/>
  <c r="BL31" i="17" s="1"/>
  <c r="BR31" i="17" s="1"/>
  <c r="Q31" i="17"/>
  <c r="I31" i="17"/>
  <c r="H31" i="8" s="1"/>
  <c r="E31" i="17"/>
  <c r="A31" i="17"/>
  <c r="D32" i="8"/>
  <c r="AT32" i="17"/>
  <c r="AR32" i="17"/>
  <c r="AM32" i="17"/>
  <c r="AG32" i="17"/>
  <c r="AI32" i="17" s="1"/>
  <c r="Z32" i="17"/>
  <c r="N32" i="8" s="1"/>
  <c r="V32" i="17"/>
  <c r="L32" i="8" s="1"/>
  <c r="R32" i="17"/>
  <c r="N32" i="17"/>
  <c r="J32" i="17"/>
  <c r="F32" i="17"/>
  <c r="F32" i="8" s="1"/>
  <c r="B32" i="17"/>
  <c r="AN32" i="17"/>
  <c r="AH32" i="17"/>
  <c r="AD32" i="17"/>
  <c r="O32" i="8" s="1"/>
  <c r="W32" i="17"/>
  <c r="M32" i="8" s="1"/>
  <c r="S32" i="17"/>
  <c r="O32" i="17"/>
  <c r="K32" i="8" s="1"/>
  <c r="K32" i="17"/>
  <c r="G32" i="17"/>
  <c r="D32" i="17"/>
  <c r="AE32" i="17"/>
  <c r="P32" i="8" s="1"/>
  <c r="X32" i="17"/>
  <c r="T32" i="17"/>
  <c r="U32" i="17" s="1"/>
  <c r="P32" i="17"/>
  <c r="L32" i="17"/>
  <c r="H32" i="17"/>
  <c r="AQ32" i="17"/>
  <c r="AL32" i="17"/>
  <c r="AF32" i="17"/>
  <c r="Y32" i="17"/>
  <c r="BL32" i="17" s="1"/>
  <c r="BW32" i="17" s="1"/>
  <c r="Q32" i="17"/>
  <c r="I32" i="17"/>
  <c r="H32" i="8" s="1"/>
  <c r="E32" i="17"/>
  <c r="A32" i="17"/>
  <c r="D33" i="8"/>
  <c r="AT33" i="17"/>
  <c r="AR33" i="17"/>
  <c r="AM33" i="17"/>
  <c r="AG33" i="17"/>
  <c r="AI33" i="17" s="1"/>
  <c r="Z33" i="17"/>
  <c r="N33" i="8" s="1"/>
  <c r="V33" i="17"/>
  <c r="L33" i="8" s="1"/>
  <c r="R33" i="17"/>
  <c r="N33" i="17"/>
  <c r="J33" i="17"/>
  <c r="F33" i="17"/>
  <c r="F33" i="8" s="1"/>
  <c r="B33" i="17"/>
  <c r="AN33" i="17"/>
  <c r="AH33" i="17"/>
  <c r="AD33" i="17"/>
  <c r="O33" i="8" s="1"/>
  <c r="W33" i="17"/>
  <c r="M33" i="8" s="1"/>
  <c r="S33" i="17"/>
  <c r="O33" i="17"/>
  <c r="K33" i="8" s="1"/>
  <c r="K33" i="17"/>
  <c r="G33" i="17"/>
  <c r="D33" i="17"/>
  <c r="AE33" i="17"/>
  <c r="P33" i="8" s="1"/>
  <c r="X33" i="17"/>
  <c r="T33" i="17"/>
  <c r="U33" i="17" s="1"/>
  <c r="P33" i="17"/>
  <c r="L33" i="17"/>
  <c r="H33" i="17"/>
  <c r="AQ33" i="17"/>
  <c r="AL33" i="17"/>
  <c r="AF33" i="17"/>
  <c r="Y33" i="17"/>
  <c r="BL33" i="17" s="1"/>
  <c r="BR33" i="17" s="1"/>
  <c r="Q33" i="17"/>
  <c r="I33" i="17"/>
  <c r="H33" i="8" s="1"/>
  <c r="E33" i="17"/>
  <c r="A33" i="17"/>
  <c r="D34" i="8"/>
  <c r="AT34" i="17"/>
  <c r="AR34" i="17"/>
  <c r="AM34" i="17"/>
  <c r="AG34" i="17"/>
  <c r="AI34" i="17" s="1"/>
  <c r="Z34" i="17"/>
  <c r="N34" i="8" s="1"/>
  <c r="V34" i="17"/>
  <c r="L34" i="8" s="1"/>
  <c r="R34" i="17"/>
  <c r="N34" i="17"/>
  <c r="J34" i="17"/>
  <c r="F34" i="17"/>
  <c r="F34" i="8" s="1"/>
  <c r="B34" i="17"/>
  <c r="AN34" i="17"/>
  <c r="AH34" i="17"/>
  <c r="AD34" i="17"/>
  <c r="O34" i="8" s="1"/>
  <c r="W34" i="17"/>
  <c r="M34" i="8" s="1"/>
  <c r="S34" i="17"/>
  <c r="O34" i="17"/>
  <c r="K34" i="8" s="1"/>
  <c r="K34" i="17"/>
  <c r="G34" i="17"/>
  <c r="D34" i="17"/>
  <c r="AE34" i="17"/>
  <c r="P34" i="8" s="1"/>
  <c r="X34" i="17"/>
  <c r="T34" i="17"/>
  <c r="U34" i="17" s="1"/>
  <c r="P34" i="17"/>
  <c r="L34" i="17"/>
  <c r="H34" i="17"/>
  <c r="AQ34" i="17"/>
  <c r="AL34" i="17"/>
  <c r="AF34" i="17"/>
  <c r="Y34" i="17"/>
  <c r="BL34" i="17" s="1"/>
  <c r="BR34" i="17" s="1"/>
  <c r="Q34" i="17"/>
  <c r="I34" i="17"/>
  <c r="H34" i="8" s="1"/>
  <c r="E34" i="17"/>
  <c r="A34" i="17"/>
  <c r="D35" i="8"/>
  <c r="AT35" i="17"/>
  <c r="AR35" i="17"/>
  <c r="AM35" i="17"/>
  <c r="AG35" i="17"/>
  <c r="AI35" i="17" s="1"/>
  <c r="Z35" i="17"/>
  <c r="N35" i="8" s="1"/>
  <c r="V35" i="17"/>
  <c r="L35" i="8" s="1"/>
  <c r="R35" i="17"/>
  <c r="N35" i="17"/>
  <c r="J35" i="17"/>
  <c r="F35" i="17"/>
  <c r="F35" i="8" s="1"/>
  <c r="B35" i="17"/>
  <c r="AN35" i="17"/>
  <c r="AH35" i="17"/>
  <c r="AD35" i="17"/>
  <c r="O35" i="8" s="1"/>
  <c r="W35" i="17"/>
  <c r="M35" i="8" s="1"/>
  <c r="S35" i="17"/>
  <c r="O35" i="17"/>
  <c r="K35" i="8" s="1"/>
  <c r="K35" i="17"/>
  <c r="G35" i="17"/>
  <c r="D35" i="17"/>
  <c r="AE35" i="17"/>
  <c r="P35" i="8" s="1"/>
  <c r="X35" i="17"/>
  <c r="T35" i="17"/>
  <c r="U35" i="17" s="1"/>
  <c r="P35" i="17"/>
  <c r="L35" i="17"/>
  <c r="H35" i="17"/>
  <c r="AQ35" i="17"/>
  <c r="AL35" i="17"/>
  <c r="AF35" i="17"/>
  <c r="Y35" i="17"/>
  <c r="BL35" i="17" s="1"/>
  <c r="BR35" i="17" s="1"/>
  <c r="Q35" i="17"/>
  <c r="I35" i="17"/>
  <c r="H35" i="8" s="1"/>
  <c r="E35" i="17"/>
  <c r="A35" i="17"/>
  <c r="D36" i="8"/>
  <c r="AT36" i="17"/>
  <c r="AR36" i="17"/>
  <c r="AM36" i="17"/>
  <c r="AG36" i="17"/>
  <c r="AI36" i="17" s="1"/>
  <c r="Z36" i="17"/>
  <c r="N36" i="8" s="1"/>
  <c r="V36" i="17"/>
  <c r="L36" i="8" s="1"/>
  <c r="R36" i="17"/>
  <c r="N36" i="17"/>
  <c r="J36" i="17"/>
  <c r="F36" i="17"/>
  <c r="F36" i="8" s="1"/>
  <c r="B36" i="17"/>
  <c r="AN36" i="17"/>
  <c r="AH36" i="17"/>
  <c r="AD36" i="17"/>
  <c r="O36" i="8" s="1"/>
  <c r="W36" i="17"/>
  <c r="M36" i="8" s="1"/>
  <c r="S36" i="17"/>
  <c r="O36" i="17"/>
  <c r="K36" i="8" s="1"/>
  <c r="K36" i="17"/>
  <c r="G36" i="17"/>
  <c r="D36" i="17"/>
  <c r="AE36" i="17"/>
  <c r="P36" i="8" s="1"/>
  <c r="X36" i="17"/>
  <c r="T36" i="17"/>
  <c r="U36" i="17" s="1"/>
  <c r="P36" i="17"/>
  <c r="L36" i="17"/>
  <c r="H36" i="17"/>
  <c r="AQ36" i="17"/>
  <c r="AL36" i="17"/>
  <c r="AF36" i="17"/>
  <c r="Y36" i="17"/>
  <c r="BL36" i="17" s="1"/>
  <c r="BW36" i="17" s="1"/>
  <c r="Q36" i="17"/>
  <c r="I36" i="17"/>
  <c r="H36" i="8" s="1"/>
  <c r="E36" i="17"/>
  <c r="A36" i="17"/>
  <c r="D37" i="8"/>
  <c r="AT37" i="17"/>
  <c r="AR37" i="17"/>
  <c r="AM37" i="17"/>
  <c r="AG37" i="17"/>
  <c r="AI37" i="17" s="1"/>
  <c r="Z37" i="17"/>
  <c r="N37" i="8" s="1"/>
  <c r="V37" i="17"/>
  <c r="L37" i="8" s="1"/>
  <c r="R37" i="17"/>
  <c r="N37" i="17"/>
  <c r="J37" i="17"/>
  <c r="F37" i="17"/>
  <c r="F37" i="8" s="1"/>
  <c r="B37" i="17"/>
  <c r="AN37" i="17"/>
  <c r="AH37" i="17"/>
  <c r="AD37" i="17"/>
  <c r="O37" i="8" s="1"/>
  <c r="W37" i="17"/>
  <c r="M37" i="8" s="1"/>
  <c r="S37" i="17"/>
  <c r="O37" i="17"/>
  <c r="K37" i="8" s="1"/>
  <c r="K37" i="17"/>
  <c r="G37" i="17"/>
  <c r="D37" i="17"/>
  <c r="AE37" i="17"/>
  <c r="P37" i="8" s="1"/>
  <c r="X37" i="17"/>
  <c r="T37" i="17"/>
  <c r="U37" i="17" s="1"/>
  <c r="P37" i="17"/>
  <c r="L37" i="17"/>
  <c r="H37" i="17"/>
  <c r="AQ37" i="17"/>
  <c r="AL37" i="17"/>
  <c r="AF37" i="17"/>
  <c r="Y37" i="17"/>
  <c r="BL37" i="17" s="1"/>
  <c r="BW37" i="17" s="1"/>
  <c r="Q37" i="17"/>
  <c r="I37" i="17"/>
  <c r="H37" i="8" s="1"/>
  <c r="E37" i="17"/>
  <c r="A37" i="17"/>
  <c r="D38" i="8"/>
  <c r="AT38" i="17"/>
  <c r="AR38" i="17"/>
  <c r="AM38" i="17"/>
  <c r="AG38" i="17"/>
  <c r="AI38" i="17" s="1"/>
  <c r="Z38" i="17"/>
  <c r="N38" i="8" s="1"/>
  <c r="V38" i="17"/>
  <c r="L38" i="8" s="1"/>
  <c r="R38" i="17"/>
  <c r="N38" i="17"/>
  <c r="J38" i="17"/>
  <c r="F38" i="17"/>
  <c r="F38" i="8" s="1"/>
  <c r="B38" i="17"/>
  <c r="AN38" i="17"/>
  <c r="AH38" i="17"/>
  <c r="AD38" i="17"/>
  <c r="O38" i="8" s="1"/>
  <c r="W38" i="17"/>
  <c r="M38" i="8" s="1"/>
  <c r="S38" i="17"/>
  <c r="O38" i="17"/>
  <c r="K38" i="8" s="1"/>
  <c r="K38" i="17"/>
  <c r="G38" i="17"/>
  <c r="D38" i="17"/>
  <c r="AE38" i="17"/>
  <c r="P38" i="8" s="1"/>
  <c r="X38" i="17"/>
  <c r="T38" i="17"/>
  <c r="U38" i="17" s="1"/>
  <c r="P38" i="17"/>
  <c r="L38" i="17"/>
  <c r="H38" i="17"/>
  <c r="AQ38" i="17"/>
  <c r="AL38" i="17"/>
  <c r="AF38" i="17"/>
  <c r="Y38" i="17"/>
  <c r="BL38" i="17" s="1"/>
  <c r="BR38" i="17" s="1"/>
  <c r="Q38" i="17"/>
  <c r="I38" i="17"/>
  <c r="H38" i="8" s="1"/>
  <c r="E38" i="17"/>
  <c r="A38" i="17"/>
  <c r="D39" i="8"/>
  <c r="AT39" i="17"/>
  <c r="AR39" i="17"/>
  <c r="AM39" i="17"/>
  <c r="AG39" i="17"/>
  <c r="AI39" i="17" s="1"/>
  <c r="Z39" i="17"/>
  <c r="N39" i="8" s="1"/>
  <c r="V39" i="17"/>
  <c r="L39" i="8" s="1"/>
  <c r="R39" i="17"/>
  <c r="N39" i="17"/>
  <c r="J39" i="17"/>
  <c r="F39" i="17"/>
  <c r="F39" i="8" s="1"/>
  <c r="B39" i="17"/>
  <c r="AN39" i="17"/>
  <c r="AH39" i="17"/>
  <c r="AD39" i="17"/>
  <c r="O39" i="8" s="1"/>
  <c r="W39" i="17"/>
  <c r="M39" i="8" s="1"/>
  <c r="S39" i="17"/>
  <c r="O39" i="17"/>
  <c r="K39" i="8" s="1"/>
  <c r="K39" i="17"/>
  <c r="G39" i="17"/>
  <c r="D39" i="17"/>
  <c r="AE39" i="17"/>
  <c r="P39" i="8" s="1"/>
  <c r="X39" i="17"/>
  <c r="T39" i="17"/>
  <c r="U39" i="17" s="1"/>
  <c r="P39" i="17"/>
  <c r="L39" i="17"/>
  <c r="H39" i="17"/>
  <c r="AQ39" i="17"/>
  <c r="AL39" i="17"/>
  <c r="AF39" i="17"/>
  <c r="Y39" i="17"/>
  <c r="BL39" i="17" s="1"/>
  <c r="BR39" i="17" s="1"/>
  <c r="Q39" i="17"/>
  <c r="I39" i="17"/>
  <c r="H39" i="8" s="1"/>
  <c r="E39" i="17"/>
  <c r="A39" i="17"/>
  <c r="D40" i="8"/>
  <c r="AT40" i="17"/>
  <c r="AR40" i="17"/>
  <c r="AM40" i="17"/>
  <c r="AG40" i="17"/>
  <c r="AI40" i="17" s="1"/>
  <c r="Z40" i="17"/>
  <c r="N40" i="8" s="1"/>
  <c r="V40" i="17"/>
  <c r="L40" i="8" s="1"/>
  <c r="R40" i="17"/>
  <c r="N40" i="17"/>
  <c r="J40" i="17"/>
  <c r="F40" i="17"/>
  <c r="F40" i="8" s="1"/>
  <c r="B40" i="17"/>
  <c r="AN40" i="17"/>
  <c r="AH40" i="17"/>
  <c r="AD40" i="17"/>
  <c r="O40" i="8" s="1"/>
  <c r="W40" i="17"/>
  <c r="M40" i="8" s="1"/>
  <c r="S40" i="17"/>
  <c r="O40" i="17"/>
  <c r="K40" i="8" s="1"/>
  <c r="K40" i="17"/>
  <c r="G40" i="17"/>
  <c r="D40" i="17"/>
  <c r="AE40" i="17"/>
  <c r="P40" i="8" s="1"/>
  <c r="X40" i="17"/>
  <c r="T40" i="17"/>
  <c r="U40" i="17" s="1"/>
  <c r="P40" i="17"/>
  <c r="L40" i="17"/>
  <c r="H40" i="17"/>
  <c r="AQ40" i="17"/>
  <c r="AL40" i="17"/>
  <c r="AF40" i="17"/>
  <c r="Y40" i="17"/>
  <c r="BL40" i="17" s="1"/>
  <c r="BW40" i="17" s="1"/>
  <c r="Q40" i="17"/>
  <c r="I40" i="17"/>
  <c r="H40" i="8" s="1"/>
  <c r="E40" i="17"/>
  <c r="A40" i="17"/>
  <c r="D41" i="8"/>
  <c r="AT41" i="17"/>
  <c r="AR41" i="17"/>
  <c r="AM41" i="17"/>
  <c r="AG41" i="17"/>
  <c r="AI41" i="17" s="1"/>
  <c r="Z41" i="17"/>
  <c r="N41" i="8" s="1"/>
  <c r="V41" i="17"/>
  <c r="L41" i="8" s="1"/>
  <c r="R41" i="17"/>
  <c r="N41" i="17"/>
  <c r="J41" i="17"/>
  <c r="F41" i="17"/>
  <c r="F41" i="8" s="1"/>
  <c r="B41" i="17"/>
  <c r="AN41" i="17"/>
  <c r="AH41" i="17"/>
  <c r="AD41" i="17"/>
  <c r="O41" i="8" s="1"/>
  <c r="W41" i="17"/>
  <c r="M41" i="8" s="1"/>
  <c r="S41" i="17"/>
  <c r="O41" i="17"/>
  <c r="K41" i="8" s="1"/>
  <c r="K41" i="17"/>
  <c r="G41" i="17"/>
  <c r="D41" i="17"/>
  <c r="AE41" i="17"/>
  <c r="P41" i="8" s="1"/>
  <c r="X41" i="17"/>
  <c r="T41" i="17"/>
  <c r="U41" i="17" s="1"/>
  <c r="P41" i="17"/>
  <c r="L41" i="17"/>
  <c r="H41" i="17"/>
  <c r="AQ41" i="17"/>
  <c r="AL41" i="17"/>
  <c r="AF41" i="17"/>
  <c r="Y41" i="17"/>
  <c r="BL41" i="17" s="1"/>
  <c r="BR41" i="17" s="1"/>
  <c r="Q41" i="17"/>
  <c r="I41" i="17"/>
  <c r="H41" i="8" s="1"/>
  <c r="E41" i="17"/>
  <c r="A41" i="17"/>
  <c r="D42" i="8"/>
  <c r="AT42" i="17"/>
  <c r="AR42" i="17"/>
  <c r="AM42" i="17"/>
  <c r="AG42" i="17"/>
  <c r="AI42" i="17" s="1"/>
  <c r="Z42" i="17"/>
  <c r="N42" i="8" s="1"/>
  <c r="V42" i="17"/>
  <c r="L42" i="8" s="1"/>
  <c r="R42" i="17"/>
  <c r="N42" i="17"/>
  <c r="J42" i="17"/>
  <c r="F42" i="17"/>
  <c r="F42" i="8" s="1"/>
  <c r="B42" i="17"/>
  <c r="AN42" i="17"/>
  <c r="AH42" i="17"/>
  <c r="AD42" i="17"/>
  <c r="O42" i="8" s="1"/>
  <c r="W42" i="17"/>
  <c r="M42" i="8" s="1"/>
  <c r="S42" i="17"/>
  <c r="O42" i="17"/>
  <c r="K42" i="8" s="1"/>
  <c r="K42" i="17"/>
  <c r="G42" i="17"/>
  <c r="D42" i="17"/>
  <c r="AE42" i="17"/>
  <c r="P42" i="8" s="1"/>
  <c r="X42" i="17"/>
  <c r="T42" i="17"/>
  <c r="U42" i="17" s="1"/>
  <c r="P42" i="17"/>
  <c r="L42" i="17"/>
  <c r="H42" i="17"/>
  <c r="AQ42" i="17"/>
  <c r="AL42" i="17"/>
  <c r="AF42" i="17"/>
  <c r="Y42" i="17"/>
  <c r="BL42" i="17" s="1"/>
  <c r="BR42" i="17" s="1"/>
  <c r="Q42" i="17"/>
  <c r="I42" i="17"/>
  <c r="H42" i="8" s="1"/>
  <c r="E42" i="17"/>
  <c r="A42" i="17"/>
  <c r="D43" i="8"/>
  <c r="AT43" i="17"/>
  <c r="AR43" i="17"/>
  <c r="AM43" i="17"/>
  <c r="AG43" i="17"/>
  <c r="AI43" i="17" s="1"/>
  <c r="Z43" i="17"/>
  <c r="N43" i="8" s="1"/>
  <c r="V43" i="17"/>
  <c r="L43" i="8" s="1"/>
  <c r="R43" i="17"/>
  <c r="N43" i="17"/>
  <c r="J43" i="17"/>
  <c r="F43" i="17"/>
  <c r="F43" i="8" s="1"/>
  <c r="B43" i="17"/>
  <c r="AN43" i="17"/>
  <c r="AH43" i="17"/>
  <c r="AD43" i="17"/>
  <c r="O43" i="8" s="1"/>
  <c r="W43" i="17"/>
  <c r="M43" i="8" s="1"/>
  <c r="S43" i="17"/>
  <c r="O43" i="17"/>
  <c r="K43" i="8" s="1"/>
  <c r="K43" i="17"/>
  <c r="G43" i="17"/>
  <c r="D43" i="17"/>
  <c r="AE43" i="17"/>
  <c r="P43" i="8" s="1"/>
  <c r="X43" i="17"/>
  <c r="T43" i="17"/>
  <c r="U43" i="17" s="1"/>
  <c r="P43" i="17"/>
  <c r="L43" i="17"/>
  <c r="H43" i="17"/>
  <c r="AQ43" i="17"/>
  <c r="AL43" i="17"/>
  <c r="AF43" i="17"/>
  <c r="Y43" i="17"/>
  <c r="BL43" i="17" s="1"/>
  <c r="BR43" i="17" s="1"/>
  <c r="Q43" i="17"/>
  <c r="I43" i="17"/>
  <c r="H43" i="8" s="1"/>
  <c r="E43" i="17"/>
  <c r="A43" i="17"/>
  <c r="D44" i="8"/>
  <c r="AT44" i="17"/>
  <c r="AR44" i="17"/>
  <c r="AM44" i="17"/>
  <c r="AG44" i="17"/>
  <c r="AI44" i="17" s="1"/>
  <c r="Z44" i="17"/>
  <c r="N44" i="8" s="1"/>
  <c r="V44" i="17"/>
  <c r="L44" i="8" s="1"/>
  <c r="R44" i="17"/>
  <c r="N44" i="17"/>
  <c r="J44" i="17"/>
  <c r="F44" i="17"/>
  <c r="F44" i="8" s="1"/>
  <c r="B44" i="17"/>
  <c r="AN44" i="17"/>
  <c r="AH44" i="17"/>
  <c r="AD44" i="17"/>
  <c r="O44" i="8" s="1"/>
  <c r="W44" i="17"/>
  <c r="M44" i="8" s="1"/>
  <c r="S44" i="17"/>
  <c r="O44" i="17"/>
  <c r="K44" i="8" s="1"/>
  <c r="K44" i="17"/>
  <c r="G44" i="17"/>
  <c r="D44" i="17"/>
  <c r="AE44" i="17"/>
  <c r="P44" i="8" s="1"/>
  <c r="X44" i="17"/>
  <c r="T44" i="17"/>
  <c r="U44" i="17" s="1"/>
  <c r="P44" i="17"/>
  <c r="L44" i="17"/>
  <c r="H44" i="17"/>
  <c r="AQ44" i="17"/>
  <c r="AL44" i="17"/>
  <c r="AF44" i="17"/>
  <c r="Y44" i="17"/>
  <c r="BL44" i="17" s="1"/>
  <c r="BW44" i="17" s="1"/>
  <c r="Q44" i="17"/>
  <c r="I44" i="17"/>
  <c r="H44" i="8" s="1"/>
  <c r="E44" i="17"/>
  <c r="A44" i="17"/>
  <c r="D45" i="8"/>
  <c r="AT45" i="17"/>
  <c r="AR45" i="17"/>
  <c r="AM45" i="17"/>
  <c r="AG45" i="17"/>
  <c r="AI45" i="17" s="1"/>
  <c r="Z45" i="17"/>
  <c r="N45" i="8" s="1"/>
  <c r="V45" i="17"/>
  <c r="L45" i="8" s="1"/>
  <c r="R45" i="17"/>
  <c r="N45" i="17"/>
  <c r="J45" i="17"/>
  <c r="F45" i="17"/>
  <c r="F45" i="8" s="1"/>
  <c r="B45" i="17"/>
  <c r="AN45" i="17"/>
  <c r="AH45" i="17"/>
  <c r="AD45" i="17"/>
  <c r="O45" i="8" s="1"/>
  <c r="W45" i="17"/>
  <c r="M45" i="8" s="1"/>
  <c r="S45" i="17"/>
  <c r="O45" i="17"/>
  <c r="K45" i="8" s="1"/>
  <c r="K45" i="17"/>
  <c r="G45" i="17"/>
  <c r="D45" i="17"/>
  <c r="AE45" i="17"/>
  <c r="P45" i="8" s="1"/>
  <c r="X45" i="17"/>
  <c r="T45" i="17"/>
  <c r="U45" i="17" s="1"/>
  <c r="P45" i="17"/>
  <c r="L45" i="17"/>
  <c r="H45" i="17"/>
  <c r="AQ45" i="17"/>
  <c r="AL45" i="17"/>
  <c r="AF45" i="17"/>
  <c r="Y45" i="17"/>
  <c r="BL45" i="17" s="1"/>
  <c r="BR45" i="17" s="1"/>
  <c r="Q45" i="17"/>
  <c r="I45" i="17"/>
  <c r="H45" i="8" s="1"/>
  <c r="E45" i="17"/>
  <c r="A45" i="17"/>
  <c r="D46" i="8"/>
  <c r="AT46" i="17"/>
  <c r="AR46" i="17"/>
  <c r="AM46" i="17"/>
  <c r="AG46" i="17"/>
  <c r="AI46" i="17" s="1"/>
  <c r="Z46" i="17"/>
  <c r="N46" i="8" s="1"/>
  <c r="V46" i="17"/>
  <c r="L46" i="8" s="1"/>
  <c r="R46" i="17"/>
  <c r="N46" i="17"/>
  <c r="J46" i="17"/>
  <c r="F46" i="17"/>
  <c r="F46" i="8" s="1"/>
  <c r="B46" i="17"/>
  <c r="AN46" i="17"/>
  <c r="AH46" i="17"/>
  <c r="AD46" i="17"/>
  <c r="O46" i="8" s="1"/>
  <c r="W46" i="17"/>
  <c r="M46" i="8" s="1"/>
  <c r="S46" i="17"/>
  <c r="O46" i="17"/>
  <c r="K46" i="8" s="1"/>
  <c r="K46" i="17"/>
  <c r="G46" i="17"/>
  <c r="D46" i="17"/>
  <c r="AE46" i="17"/>
  <c r="P46" i="8" s="1"/>
  <c r="X46" i="17"/>
  <c r="T46" i="17"/>
  <c r="U46" i="17" s="1"/>
  <c r="P46" i="17"/>
  <c r="L46" i="17"/>
  <c r="H46" i="17"/>
  <c r="AQ46" i="17"/>
  <c r="AL46" i="17"/>
  <c r="AF46" i="17"/>
  <c r="Y46" i="17"/>
  <c r="BL46" i="17" s="1"/>
  <c r="BW46" i="17" s="1"/>
  <c r="Q46" i="17"/>
  <c r="I46" i="17"/>
  <c r="H46" i="8" s="1"/>
  <c r="E46" i="17"/>
  <c r="A46" i="17"/>
  <c r="D47" i="8"/>
  <c r="AT47" i="17"/>
  <c r="AR47" i="17"/>
  <c r="AM47" i="17"/>
  <c r="AG47" i="17"/>
  <c r="AI47" i="17" s="1"/>
  <c r="Z47" i="17"/>
  <c r="N47" i="8" s="1"/>
  <c r="V47" i="17"/>
  <c r="L47" i="8" s="1"/>
  <c r="R47" i="17"/>
  <c r="N47" i="17"/>
  <c r="J47" i="17"/>
  <c r="F47" i="17"/>
  <c r="F47" i="8" s="1"/>
  <c r="B47" i="17"/>
  <c r="AN47" i="17"/>
  <c r="AH47" i="17"/>
  <c r="AD47" i="17"/>
  <c r="O47" i="8" s="1"/>
  <c r="W47" i="17"/>
  <c r="M47" i="8" s="1"/>
  <c r="S47" i="17"/>
  <c r="O47" i="17"/>
  <c r="K47" i="8" s="1"/>
  <c r="K47" i="17"/>
  <c r="G47" i="17"/>
  <c r="D47" i="17"/>
  <c r="AE47" i="17"/>
  <c r="P47" i="8" s="1"/>
  <c r="X47" i="17"/>
  <c r="T47" i="17"/>
  <c r="U47" i="17" s="1"/>
  <c r="P47" i="17"/>
  <c r="L47" i="17"/>
  <c r="H47" i="17"/>
  <c r="AQ47" i="17"/>
  <c r="AL47" i="17"/>
  <c r="AF47" i="17"/>
  <c r="Y47" i="17"/>
  <c r="BL47" i="17" s="1"/>
  <c r="BW47" i="17" s="1"/>
  <c r="Q47" i="17"/>
  <c r="I47" i="17"/>
  <c r="H47" i="8" s="1"/>
  <c r="E47" i="17"/>
  <c r="A47" i="17"/>
  <c r="D48" i="8"/>
  <c r="AT48" i="17"/>
  <c r="AR48" i="17"/>
  <c r="AM48" i="17"/>
  <c r="AG48" i="17"/>
  <c r="AI48" i="17" s="1"/>
  <c r="Z48" i="17"/>
  <c r="N48" i="8" s="1"/>
  <c r="V48" i="17"/>
  <c r="L48" i="8" s="1"/>
  <c r="R48" i="17"/>
  <c r="N48" i="17"/>
  <c r="J48" i="17"/>
  <c r="F48" i="17"/>
  <c r="F48" i="8" s="1"/>
  <c r="B48" i="17"/>
  <c r="AN48" i="17"/>
  <c r="AH48" i="17"/>
  <c r="AD48" i="17"/>
  <c r="O48" i="8" s="1"/>
  <c r="W48" i="17"/>
  <c r="M48" i="8" s="1"/>
  <c r="S48" i="17"/>
  <c r="O48" i="17"/>
  <c r="K48" i="8" s="1"/>
  <c r="K48" i="17"/>
  <c r="G48" i="17"/>
  <c r="D48" i="17"/>
  <c r="AE48" i="17"/>
  <c r="P48" i="8" s="1"/>
  <c r="X48" i="17"/>
  <c r="T48" i="17"/>
  <c r="U48" i="17" s="1"/>
  <c r="P48" i="17"/>
  <c r="L48" i="17"/>
  <c r="H48" i="17"/>
  <c r="AQ48" i="17"/>
  <c r="AL48" i="17"/>
  <c r="AF48" i="17"/>
  <c r="Y48" i="17"/>
  <c r="BL48" i="17" s="1"/>
  <c r="BW48" i="17" s="1"/>
  <c r="Q48" i="17"/>
  <c r="I48" i="17"/>
  <c r="E48" i="17"/>
  <c r="A48" i="17"/>
  <c r="D49" i="8"/>
  <c r="AT49" i="17"/>
  <c r="AR49" i="17"/>
  <c r="AM49" i="17"/>
  <c r="AG49" i="17"/>
  <c r="AI49" i="17" s="1"/>
  <c r="Z49" i="17"/>
  <c r="N49" i="8" s="1"/>
  <c r="V49" i="17"/>
  <c r="L49" i="8" s="1"/>
  <c r="R49" i="17"/>
  <c r="N49" i="17"/>
  <c r="J49" i="17"/>
  <c r="F49" i="17"/>
  <c r="F49" i="8" s="1"/>
  <c r="B49" i="17"/>
  <c r="AN49" i="17"/>
  <c r="AH49" i="17"/>
  <c r="AD49" i="17"/>
  <c r="O49" i="8" s="1"/>
  <c r="W49" i="17"/>
  <c r="M49" i="8" s="1"/>
  <c r="S49" i="17"/>
  <c r="O49" i="17"/>
  <c r="K49" i="8" s="1"/>
  <c r="K49" i="17"/>
  <c r="G49" i="17"/>
  <c r="D49" i="17"/>
  <c r="AE49" i="17"/>
  <c r="P49" i="8" s="1"/>
  <c r="X49" i="17"/>
  <c r="T49" i="17"/>
  <c r="U49" i="17" s="1"/>
  <c r="P49" i="17"/>
  <c r="L49" i="17"/>
  <c r="H49" i="17"/>
  <c r="AQ49" i="17"/>
  <c r="AL49" i="17"/>
  <c r="AF49" i="17"/>
  <c r="Y49" i="17"/>
  <c r="BL49" i="17" s="1"/>
  <c r="BW49" i="17" s="1"/>
  <c r="Q49" i="17"/>
  <c r="I49" i="17"/>
  <c r="H49" i="8" s="1"/>
  <c r="E49" i="17"/>
  <c r="A49" i="17"/>
  <c r="D50" i="8"/>
  <c r="AT50" i="17"/>
  <c r="AR50" i="17"/>
  <c r="AM50" i="17"/>
  <c r="AG50" i="17"/>
  <c r="AI50" i="17" s="1"/>
  <c r="Z50" i="17"/>
  <c r="N50" i="8" s="1"/>
  <c r="V50" i="17"/>
  <c r="L50" i="8" s="1"/>
  <c r="R50" i="17"/>
  <c r="N50" i="17"/>
  <c r="J50" i="17"/>
  <c r="F50" i="17"/>
  <c r="F50" i="8" s="1"/>
  <c r="B50" i="17"/>
  <c r="AN50" i="17"/>
  <c r="AH50" i="17"/>
  <c r="AD50" i="17"/>
  <c r="O50" i="8" s="1"/>
  <c r="W50" i="17"/>
  <c r="M50" i="8" s="1"/>
  <c r="S50" i="17"/>
  <c r="O50" i="17"/>
  <c r="K50" i="8" s="1"/>
  <c r="K50" i="17"/>
  <c r="G50" i="17"/>
  <c r="D50" i="17"/>
  <c r="AE50" i="17"/>
  <c r="P50" i="8" s="1"/>
  <c r="X50" i="17"/>
  <c r="T50" i="17"/>
  <c r="U50" i="17" s="1"/>
  <c r="P50" i="17"/>
  <c r="L50" i="17"/>
  <c r="H50" i="17"/>
  <c r="AQ50" i="17"/>
  <c r="AL50" i="17"/>
  <c r="AF50" i="17"/>
  <c r="Y50" i="17"/>
  <c r="BL50" i="17" s="1"/>
  <c r="BR50" i="17" s="1"/>
  <c r="Q50" i="17"/>
  <c r="I50" i="17"/>
  <c r="H50" i="8" s="1"/>
  <c r="E50" i="17"/>
  <c r="A50" i="17"/>
  <c r="D51" i="8"/>
  <c r="AT51" i="17"/>
  <c r="AR51" i="17"/>
  <c r="AM51" i="17"/>
  <c r="AG51" i="17"/>
  <c r="AI51" i="17" s="1"/>
  <c r="Z51" i="17"/>
  <c r="N51" i="8" s="1"/>
  <c r="V51" i="17"/>
  <c r="L51" i="8" s="1"/>
  <c r="R51" i="17"/>
  <c r="N51" i="17"/>
  <c r="J51" i="17"/>
  <c r="F51" i="17"/>
  <c r="F51" i="8" s="1"/>
  <c r="B51" i="17"/>
  <c r="AN51" i="17"/>
  <c r="AH51" i="17"/>
  <c r="AD51" i="17"/>
  <c r="O51" i="8" s="1"/>
  <c r="W51" i="17"/>
  <c r="M51" i="8" s="1"/>
  <c r="S51" i="17"/>
  <c r="O51" i="17"/>
  <c r="K51" i="8" s="1"/>
  <c r="K51" i="17"/>
  <c r="G51" i="17"/>
  <c r="D51" i="17"/>
  <c r="AE51" i="17"/>
  <c r="P51" i="8" s="1"/>
  <c r="X51" i="17"/>
  <c r="T51" i="17"/>
  <c r="U51" i="17" s="1"/>
  <c r="P51" i="17"/>
  <c r="L51" i="17"/>
  <c r="H51" i="17"/>
  <c r="AQ51" i="17"/>
  <c r="AL51" i="17"/>
  <c r="AF51" i="17"/>
  <c r="Y51" i="17"/>
  <c r="BL51" i="17" s="1"/>
  <c r="BR51" i="17" s="1"/>
  <c r="Q51" i="17"/>
  <c r="I51" i="17"/>
  <c r="H51" i="8" s="1"/>
  <c r="E51" i="17"/>
  <c r="A51" i="17"/>
  <c r="D52" i="8"/>
  <c r="AT52" i="17"/>
  <c r="AR52" i="17"/>
  <c r="AM52" i="17"/>
  <c r="AG52" i="17"/>
  <c r="AI52" i="17" s="1"/>
  <c r="Z52" i="17"/>
  <c r="N52" i="8" s="1"/>
  <c r="V52" i="17"/>
  <c r="L52" i="8" s="1"/>
  <c r="R52" i="17"/>
  <c r="N52" i="17"/>
  <c r="J52" i="17"/>
  <c r="F52" i="17"/>
  <c r="F52" i="8" s="1"/>
  <c r="B52" i="17"/>
  <c r="AN52" i="17"/>
  <c r="AH52" i="17"/>
  <c r="AD52" i="17"/>
  <c r="O52" i="8" s="1"/>
  <c r="W52" i="17"/>
  <c r="M52" i="8" s="1"/>
  <c r="S52" i="17"/>
  <c r="O52" i="17"/>
  <c r="K52" i="8" s="1"/>
  <c r="K52" i="17"/>
  <c r="G52" i="17"/>
  <c r="D52" i="17"/>
  <c r="AE52" i="17"/>
  <c r="P52" i="8" s="1"/>
  <c r="X52" i="17"/>
  <c r="T52" i="17"/>
  <c r="U52" i="17" s="1"/>
  <c r="P52" i="17"/>
  <c r="L52" i="17"/>
  <c r="H52" i="17"/>
  <c r="AQ52" i="17"/>
  <c r="AL52" i="17"/>
  <c r="AF52" i="17"/>
  <c r="Y52" i="17"/>
  <c r="BL52" i="17" s="1"/>
  <c r="BW52" i="17" s="1"/>
  <c r="Q52" i="17"/>
  <c r="I52" i="17"/>
  <c r="H52" i="8" s="1"/>
  <c r="E52" i="17"/>
  <c r="A52" i="17"/>
  <c r="D53" i="8"/>
  <c r="AT53" i="17"/>
  <c r="AR53" i="17"/>
  <c r="AM53" i="17"/>
  <c r="AG53" i="17"/>
  <c r="AI53" i="17" s="1"/>
  <c r="Z53" i="17"/>
  <c r="N53" i="8" s="1"/>
  <c r="V53" i="17"/>
  <c r="L53" i="8" s="1"/>
  <c r="R53" i="17"/>
  <c r="N53" i="17"/>
  <c r="J53" i="17"/>
  <c r="F53" i="17"/>
  <c r="F53" i="8" s="1"/>
  <c r="B53" i="17"/>
  <c r="AN53" i="17"/>
  <c r="AH53" i="17"/>
  <c r="AD53" i="17"/>
  <c r="O53" i="8" s="1"/>
  <c r="W53" i="17"/>
  <c r="M53" i="8" s="1"/>
  <c r="S53" i="17"/>
  <c r="O53" i="17"/>
  <c r="K53" i="8" s="1"/>
  <c r="K53" i="17"/>
  <c r="G53" i="17"/>
  <c r="D53" i="17"/>
  <c r="AE53" i="17"/>
  <c r="P53" i="8" s="1"/>
  <c r="X53" i="17"/>
  <c r="T53" i="17"/>
  <c r="U53" i="17" s="1"/>
  <c r="P53" i="17"/>
  <c r="L53" i="17"/>
  <c r="H53" i="17"/>
  <c r="AQ53" i="17"/>
  <c r="AL53" i="17"/>
  <c r="AF53" i="17"/>
  <c r="Y53" i="17"/>
  <c r="BL53" i="17" s="1"/>
  <c r="BR53" i="17" s="1"/>
  <c r="Q53" i="17"/>
  <c r="I53" i="17"/>
  <c r="H53" i="8" s="1"/>
  <c r="E53" i="17"/>
  <c r="A53" i="17"/>
  <c r="D54" i="8"/>
  <c r="AT54" i="17"/>
  <c r="AR54" i="17"/>
  <c r="AM54" i="17"/>
  <c r="AG54" i="17"/>
  <c r="AI54" i="17" s="1"/>
  <c r="Z54" i="17"/>
  <c r="N54" i="8" s="1"/>
  <c r="V54" i="17"/>
  <c r="L54" i="8" s="1"/>
  <c r="R54" i="17"/>
  <c r="N54" i="17"/>
  <c r="J54" i="17"/>
  <c r="F54" i="17"/>
  <c r="F54" i="8" s="1"/>
  <c r="B54" i="17"/>
  <c r="AN54" i="17"/>
  <c r="AH54" i="17"/>
  <c r="AD54" i="17"/>
  <c r="O54" i="8" s="1"/>
  <c r="W54" i="17"/>
  <c r="M54" i="8" s="1"/>
  <c r="S54" i="17"/>
  <c r="O54" i="17"/>
  <c r="K54" i="8" s="1"/>
  <c r="K54" i="17"/>
  <c r="G54" i="17"/>
  <c r="D54" i="17"/>
  <c r="AE54" i="17"/>
  <c r="P54" i="8" s="1"/>
  <c r="X54" i="17"/>
  <c r="T54" i="17"/>
  <c r="U54" i="17" s="1"/>
  <c r="P54" i="17"/>
  <c r="L54" i="17"/>
  <c r="H54" i="17"/>
  <c r="AQ54" i="17"/>
  <c r="AL54" i="17"/>
  <c r="AF54" i="17"/>
  <c r="Y54" i="17"/>
  <c r="BL54" i="17" s="1"/>
  <c r="BW54" i="17" s="1"/>
  <c r="Q54" i="17"/>
  <c r="I54" i="17"/>
  <c r="H54" i="8" s="1"/>
  <c r="E54" i="17"/>
  <c r="A54" i="17"/>
  <c r="D55" i="8"/>
  <c r="AT55" i="17"/>
  <c r="AR55" i="17"/>
  <c r="AM55" i="17"/>
  <c r="AG55" i="17"/>
  <c r="AI55" i="17" s="1"/>
  <c r="Z55" i="17"/>
  <c r="N55" i="8" s="1"/>
  <c r="V55" i="17"/>
  <c r="L55" i="8" s="1"/>
  <c r="R55" i="17"/>
  <c r="N55" i="17"/>
  <c r="J55" i="17"/>
  <c r="F55" i="17"/>
  <c r="F55" i="8" s="1"/>
  <c r="B55" i="17"/>
  <c r="AN55" i="17"/>
  <c r="AH55" i="17"/>
  <c r="AD55" i="17"/>
  <c r="O55" i="8" s="1"/>
  <c r="W55" i="17"/>
  <c r="M55" i="8" s="1"/>
  <c r="S55" i="17"/>
  <c r="O55" i="17"/>
  <c r="K55" i="8" s="1"/>
  <c r="K55" i="17"/>
  <c r="G55" i="17"/>
  <c r="D55" i="17"/>
  <c r="AE55" i="17"/>
  <c r="P55" i="8" s="1"/>
  <c r="X55" i="17"/>
  <c r="T55" i="17"/>
  <c r="U55" i="17" s="1"/>
  <c r="P55" i="17"/>
  <c r="L55" i="17"/>
  <c r="H55" i="17"/>
  <c r="AQ55" i="17"/>
  <c r="AL55" i="17"/>
  <c r="AF55" i="17"/>
  <c r="Y55" i="17"/>
  <c r="BL55" i="17" s="1"/>
  <c r="BR55" i="17" s="1"/>
  <c r="Q55" i="17"/>
  <c r="I55" i="17"/>
  <c r="H55" i="8" s="1"/>
  <c r="E55" i="17"/>
  <c r="A55" i="17"/>
  <c r="D56" i="8"/>
  <c r="AT56" i="17"/>
  <c r="AR56" i="17"/>
  <c r="AM56" i="17"/>
  <c r="AG56" i="17"/>
  <c r="AI56" i="17" s="1"/>
  <c r="Z56" i="17"/>
  <c r="N56" i="8" s="1"/>
  <c r="V56" i="17"/>
  <c r="L56" i="8" s="1"/>
  <c r="R56" i="17"/>
  <c r="N56" i="17"/>
  <c r="J56" i="17"/>
  <c r="F56" i="17"/>
  <c r="F56" i="8" s="1"/>
  <c r="B56" i="17"/>
  <c r="AN56" i="17"/>
  <c r="AH56" i="17"/>
  <c r="AD56" i="17"/>
  <c r="O56" i="8" s="1"/>
  <c r="W56" i="17"/>
  <c r="M56" i="8" s="1"/>
  <c r="S56" i="17"/>
  <c r="O56" i="17"/>
  <c r="K56" i="8" s="1"/>
  <c r="K56" i="17"/>
  <c r="G56" i="17"/>
  <c r="D56" i="17"/>
  <c r="AE56" i="17"/>
  <c r="P56" i="8" s="1"/>
  <c r="X56" i="17"/>
  <c r="T56" i="17"/>
  <c r="U56" i="17" s="1"/>
  <c r="P56" i="17"/>
  <c r="L56" i="17"/>
  <c r="H56" i="17"/>
  <c r="AQ56" i="17"/>
  <c r="AL56" i="17"/>
  <c r="AF56" i="17"/>
  <c r="Y56" i="17"/>
  <c r="BL56" i="17" s="1"/>
  <c r="BW56" i="17" s="1"/>
  <c r="Q56" i="17"/>
  <c r="I56" i="17"/>
  <c r="H56" i="8" s="1"/>
  <c r="E56" i="17"/>
  <c r="A56" i="17"/>
  <c r="D57" i="8"/>
  <c r="AT57" i="17"/>
  <c r="AR57" i="17"/>
  <c r="AM57" i="17"/>
  <c r="AG57" i="17"/>
  <c r="AI57" i="17" s="1"/>
  <c r="Z57" i="17"/>
  <c r="N57" i="8" s="1"/>
  <c r="V57" i="17"/>
  <c r="L57" i="8" s="1"/>
  <c r="R57" i="17"/>
  <c r="N57" i="17"/>
  <c r="J57" i="17"/>
  <c r="F57" i="17"/>
  <c r="F57" i="8" s="1"/>
  <c r="B57" i="17"/>
  <c r="AN57" i="17"/>
  <c r="AH57" i="17"/>
  <c r="AD57" i="17"/>
  <c r="O57" i="8" s="1"/>
  <c r="W57" i="17"/>
  <c r="M57" i="8" s="1"/>
  <c r="S57" i="17"/>
  <c r="O57" i="17"/>
  <c r="K57" i="8" s="1"/>
  <c r="K57" i="17"/>
  <c r="G57" i="17"/>
  <c r="D57" i="17"/>
  <c r="AE57" i="17"/>
  <c r="P57" i="8" s="1"/>
  <c r="X57" i="17"/>
  <c r="T57" i="17"/>
  <c r="U57" i="17" s="1"/>
  <c r="P57" i="17"/>
  <c r="L57" i="17"/>
  <c r="H57" i="17"/>
  <c r="AQ57" i="17"/>
  <c r="AL57" i="17"/>
  <c r="AF57" i="17"/>
  <c r="Y57" i="17"/>
  <c r="BL57" i="17" s="1"/>
  <c r="BR57" i="17" s="1"/>
  <c r="Q57" i="17"/>
  <c r="I57" i="17"/>
  <c r="H57" i="8" s="1"/>
  <c r="E57" i="17"/>
  <c r="A57" i="17"/>
  <c r="D58" i="8"/>
  <c r="AT58" i="17"/>
  <c r="AR58" i="17"/>
  <c r="AM58" i="17"/>
  <c r="AG58" i="17"/>
  <c r="AI58" i="17" s="1"/>
  <c r="Z58" i="17"/>
  <c r="N58" i="8" s="1"/>
  <c r="V58" i="17"/>
  <c r="L58" i="8" s="1"/>
  <c r="R58" i="17"/>
  <c r="N58" i="17"/>
  <c r="J58" i="17"/>
  <c r="F58" i="17"/>
  <c r="F58" i="8" s="1"/>
  <c r="B58" i="17"/>
  <c r="AN58" i="17"/>
  <c r="AH58" i="17"/>
  <c r="AD58" i="17"/>
  <c r="O58" i="8" s="1"/>
  <c r="W58" i="17"/>
  <c r="M58" i="8" s="1"/>
  <c r="S58" i="17"/>
  <c r="O58" i="17"/>
  <c r="K58" i="8" s="1"/>
  <c r="K58" i="17"/>
  <c r="G58" i="17"/>
  <c r="D58" i="17"/>
  <c r="AE58" i="17"/>
  <c r="P58" i="8" s="1"/>
  <c r="X58" i="17"/>
  <c r="T58" i="17"/>
  <c r="U58" i="17" s="1"/>
  <c r="P58" i="17"/>
  <c r="L58" i="17"/>
  <c r="H58" i="17"/>
  <c r="AQ58" i="17"/>
  <c r="AL58" i="17"/>
  <c r="AF58" i="17"/>
  <c r="Y58" i="17"/>
  <c r="BL58" i="17" s="1"/>
  <c r="BR58" i="17" s="1"/>
  <c r="Q58" i="17"/>
  <c r="I58" i="17"/>
  <c r="H58" i="8" s="1"/>
  <c r="E58" i="17"/>
  <c r="A58" i="17"/>
  <c r="D59" i="8"/>
  <c r="AT59" i="17"/>
  <c r="AR59" i="17"/>
  <c r="AM59" i="17"/>
  <c r="AG59" i="17"/>
  <c r="AI59" i="17" s="1"/>
  <c r="Z59" i="17"/>
  <c r="N59" i="8" s="1"/>
  <c r="V59" i="17"/>
  <c r="L59" i="8" s="1"/>
  <c r="R59" i="17"/>
  <c r="N59" i="17"/>
  <c r="J59" i="17"/>
  <c r="F59" i="17"/>
  <c r="F59" i="8" s="1"/>
  <c r="B59" i="17"/>
  <c r="AN59" i="17"/>
  <c r="AH59" i="17"/>
  <c r="AD59" i="17"/>
  <c r="O59" i="8" s="1"/>
  <c r="W59" i="17"/>
  <c r="M59" i="8" s="1"/>
  <c r="S59" i="17"/>
  <c r="O59" i="17"/>
  <c r="K59" i="8" s="1"/>
  <c r="K59" i="17"/>
  <c r="G59" i="17"/>
  <c r="D59" i="17"/>
  <c r="AE59" i="17"/>
  <c r="P59" i="8" s="1"/>
  <c r="X59" i="17"/>
  <c r="T59" i="17"/>
  <c r="U59" i="17" s="1"/>
  <c r="P59" i="17"/>
  <c r="L59" i="17"/>
  <c r="H59" i="17"/>
  <c r="AQ59" i="17"/>
  <c r="AL59" i="17"/>
  <c r="AF59" i="17"/>
  <c r="Y59" i="17"/>
  <c r="BL59" i="17" s="1"/>
  <c r="BR59" i="17" s="1"/>
  <c r="Q59" i="17"/>
  <c r="I59" i="17"/>
  <c r="H59" i="8" s="1"/>
  <c r="E59" i="17"/>
  <c r="A59" i="17"/>
  <c r="D60" i="8"/>
  <c r="AT60" i="17"/>
  <c r="AR60" i="17"/>
  <c r="AM60" i="17"/>
  <c r="AG60" i="17"/>
  <c r="AI60" i="17" s="1"/>
  <c r="Z60" i="17"/>
  <c r="N60" i="8" s="1"/>
  <c r="V60" i="17"/>
  <c r="L60" i="8" s="1"/>
  <c r="R60" i="17"/>
  <c r="N60" i="17"/>
  <c r="J60" i="17"/>
  <c r="F60" i="17"/>
  <c r="F60" i="8" s="1"/>
  <c r="B60" i="17"/>
  <c r="AN60" i="17"/>
  <c r="AH60" i="17"/>
  <c r="AD60" i="17"/>
  <c r="O60" i="8" s="1"/>
  <c r="W60" i="17"/>
  <c r="M60" i="8" s="1"/>
  <c r="S60" i="17"/>
  <c r="O60" i="17"/>
  <c r="K60" i="8" s="1"/>
  <c r="K60" i="17"/>
  <c r="G60" i="17"/>
  <c r="D60" i="17"/>
  <c r="AE60" i="17"/>
  <c r="P60" i="8" s="1"/>
  <c r="X60" i="17"/>
  <c r="T60" i="17"/>
  <c r="U60" i="17" s="1"/>
  <c r="P60" i="17"/>
  <c r="L60" i="17"/>
  <c r="H60" i="17"/>
  <c r="AQ60" i="17"/>
  <c r="AL60" i="17"/>
  <c r="AF60" i="17"/>
  <c r="Y60" i="17"/>
  <c r="BL60" i="17" s="1"/>
  <c r="BW60" i="17" s="1"/>
  <c r="Q60" i="17"/>
  <c r="I60" i="17"/>
  <c r="H60" i="8" s="1"/>
  <c r="E60" i="17"/>
  <c r="A60" i="17"/>
  <c r="D61" i="8"/>
  <c r="AT61" i="17"/>
  <c r="AR61" i="17"/>
  <c r="AM61" i="17"/>
  <c r="AG61" i="17"/>
  <c r="AI61" i="17" s="1"/>
  <c r="Z61" i="17"/>
  <c r="N61" i="8" s="1"/>
  <c r="V61" i="17"/>
  <c r="L61" i="8" s="1"/>
  <c r="R61" i="17"/>
  <c r="N61" i="17"/>
  <c r="J61" i="17"/>
  <c r="F61" i="17"/>
  <c r="F61" i="8" s="1"/>
  <c r="B61" i="17"/>
  <c r="AN61" i="17"/>
  <c r="AH61" i="17"/>
  <c r="AD61" i="17"/>
  <c r="O61" i="8" s="1"/>
  <c r="W61" i="17"/>
  <c r="M61" i="8" s="1"/>
  <c r="S61" i="17"/>
  <c r="O61" i="17"/>
  <c r="K61" i="8" s="1"/>
  <c r="K61" i="17"/>
  <c r="G61" i="17"/>
  <c r="D61" i="17"/>
  <c r="AE61" i="17"/>
  <c r="P61" i="8" s="1"/>
  <c r="X61" i="17"/>
  <c r="T61" i="17"/>
  <c r="U61" i="17" s="1"/>
  <c r="P61" i="17"/>
  <c r="L61" i="17"/>
  <c r="H61" i="17"/>
  <c r="AQ61" i="17"/>
  <c r="AL61" i="17"/>
  <c r="AF61" i="17"/>
  <c r="Y61" i="17"/>
  <c r="BL61" i="17" s="1"/>
  <c r="BR61" i="17" s="1"/>
  <c r="Q61" i="17"/>
  <c r="I61" i="17"/>
  <c r="H61" i="8" s="1"/>
  <c r="E61" i="17"/>
  <c r="A61" i="17"/>
  <c r="D62" i="8"/>
  <c r="AT62" i="17"/>
  <c r="AR62" i="17"/>
  <c r="AM62" i="17"/>
  <c r="AG62" i="17"/>
  <c r="AI62" i="17" s="1"/>
  <c r="Z62" i="17"/>
  <c r="N62" i="8" s="1"/>
  <c r="V62" i="17"/>
  <c r="L62" i="8" s="1"/>
  <c r="R62" i="17"/>
  <c r="N62" i="17"/>
  <c r="J62" i="17"/>
  <c r="F62" i="17"/>
  <c r="F62" i="8" s="1"/>
  <c r="B62" i="17"/>
  <c r="AN62" i="17"/>
  <c r="AH62" i="17"/>
  <c r="AD62" i="17"/>
  <c r="O62" i="8" s="1"/>
  <c r="W62" i="17"/>
  <c r="M62" i="8" s="1"/>
  <c r="S62" i="17"/>
  <c r="O62" i="17"/>
  <c r="K62" i="8" s="1"/>
  <c r="K62" i="17"/>
  <c r="G62" i="17"/>
  <c r="D62" i="17"/>
  <c r="AE62" i="17"/>
  <c r="P62" i="8" s="1"/>
  <c r="X62" i="17"/>
  <c r="T62" i="17"/>
  <c r="U62" i="17" s="1"/>
  <c r="P62" i="17"/>
  <c r="L62" i="17"/>
  <c r="H62" i="17"/>
  <c r="AQ62" i="17"/>
  <c r="AL62" i="17"/>
  <c r="AF62" i="17"/>
  <c r="Y62" i="17"/>
  <c r="BL62" i="17" s="1"/>
  <c r="BR62" i="17" s="1"/>
  <c r="Q62" i="17"/>
  <c r="I62" i="17"/>
  <c r="H62" i="8" s="1"/>
  <c r="E62" i="17"/>
  <c r="A62" i="17"/>
  <c r="D63" i="8"/>
  <c r="AT63" i="17"/>
  <c r="AR63" i="17"/>
  <c r="AM63" i="17"/>
  <c r="AG63" i="17"/>
  <c r="AI63" i="17" s="1"/>
  <c r="Z63" i="17"/>
  <c r="N63" i="8" s="1"/>
  <c r="V63" i="17"/>
  <c r="L63" i="8" s="1"/>
  <c r="R63" i="17"/>
  <c r="N63" i="17"/>
  <c r="J63" i="17"/>
  <c r="F63" i="17"/>
  <c r="F63" i="8" s="1"/>
  <c r="B63" i="17"/>
  <c r="AN63" i="17"/>
  <c r="AH63" i="17"/>
  <c r="AD63" i="17"/>
  <c r="O63" i="8" s="1"/>
  <c r="W63" i="17"/>
  <c r="M63" i="8" s="1"/>
  <c r="S63" i="17"/>
  <c r="O63" i="17"/>
  <c r="K63" i="8" s="1"/>
  <c r="K63" i="17"/>
  <c r="G63" i="17"/>
  <c r="D63" i="17"/>
  <c r="AE63" i="17"/>
  <c r="P63" i="8" s="1"/>
  <c r="X63" i="17"/>
  <c r="T63" i="17"/>
  <c r="U63" i="17" s="1"/>
  <c r="P63" i="17"/>
  <c r="L63" i="17"/>
  <c r="H63" i="17"/>
  <c r="AQ63" i="17"/>
  <c r="AL63" i="17"/>
  <c r="AF63" i="17"/>
  <c r="Y63" i="17"/>
  <c r="BL63" i="17" s="1"/>
  <c r="BW63" i="17" s="1"/>
  <c r="Q63" i="17"/>
  <c r="I63" i="17"/>
  <c r="H63" i="8" s="1"/>
  <c r="E63" i="17"/>
  <c r="A63" i="17"/>
  <c r="D64" i="8"/>
  <c r="AT64" i="17"/>
  <c r="AR64" i="17"/>
  <c r="AM64" i="17"/>
  <c r="AG64" i="17"/>
  <c r="AI64" i="17" s="1"/>
  <c r="Z64" i="17"/>
  <c r="N64" i="8" s="1"/>
  <c r="V64" i="17"/>
  <c r="L64" i="8" s="1"/>
  <c r="R64" i="17"/>
  <c r="N64" i="17"/>
  <c r="J64" i="17"/>
  <c r="F64" i="17"/>
  <c r="F64" i="8" s="1"/>
  <c r="B64" i="17"/>
  <c r="AN64" i="17"/>
  <c r="AH64" i="17"/>
  <c r="AD64" i="17"/>
  <c r="O64" i="8" s="1"/>
  <c r="W64" i="17"/>
  <c r="M64" i="8" s="1"/>
  <c r="S64" i="17"/>
  <c r="O64" i="17"/>
  <c r="K64" i="8" s="1"/>
  <c r="K64" i="17"/>
  <c r="G64" i="17"/>
  <c r="D64" i="17"/>
  <c r="AE64" i="17"/>
  <c r="P64" i="8" s="1"/>
  <c r="X64" i="17"/>
  <c r="T64" i="17"/>
  <c r="U64" i="17" s="1"/>
  <c r="P64" i="17"/>
  <c r="L64" i="17"/>
  <c r="H64" i="17"/>
  <c r="AQ64" i="17"/>
  <c r="AL64" i="17"/>
  <c r="AF64" i="17"/>
  <c r="Y64" i="17"/>
  <c r="BL64" i="17" s="1"/>
  <c r="BW64" i="17" s="1"/>
  <c r="Q64" i="17"/>
  <c r="I64" i="17"/>
  <c r="H64" i="8" s="1"/>
  <c r="E64" i="17"/>
  <c r="A64" i="17"/>
  <c r="D65" i="8"/>
  <c r="AT65" i="17"/>
  <c r="AR65" i="17"/>
  <c r="AM65" i="17"/>
  <c r="AG65" i="17"/>
  <c r="AI65" i="17" s="1"/>
  <c r="Z65" i="17"/>
  <c r="N65" i="8" s="1"/>
  <c r="V65" i="17"/>
  <c r="L65" i="8" s="1"/>
  <c r="R65" i="17"/>
  <c r="N65" i="17"/>
  <c r="J65" i="17"/>
  <c r="F65" i="17"/>
  <c r="F65" i="8" s="1"/>
  <c r="B65" i="17"/>
  <c r="AN65" i="17"/>
  <c r="AH65" i="17"/>
  <c r="AD65" i="17"/>
  <c r="O65" i="8" s="1"/>
  <c r="W65" i="17"/>
  <c r="M65" i="8" s="1"/>
  <c r="S65" i="17"/>
  <c r="O65" i="17"/>
  <c r="K65" i="8" s="1"/>
  <c r="K65" i="17"/>
  <c r="G65" i="17"/>
  <c r="D65" i="17"/>
  <c r="AE65" i="17"/>
  <c r="P65" i="8" s="1"/>
  <c r="X65" i="17"/>
  <c r="T65" i="17"/>
  <c r="U65" i="17" s="1"/>
  <c r="P65" i="17"/>
  <c r="L65" i="17"/>
  <c r="H65" i="17"/>
  <c r="AQ65" i="17"/>
  <c r="AL65" i="17"/>
  <c r="AF65" i="17"/>
  <c r="Y65" i="17"/>
  <c r="BL65" i="17" s="1"/>
  <c r="BR65" i="17" s="1"/>
  <c r="Q65" i="17"/>
  <c r="I65" i="17"/>
  <c r="H65" i="8" s="1"/>
  <c r="E65" i="17"/>
  <c r="A65" i="17"/>
  <c r="D66" i="8"/>
  <c r="AT66" i="17"/>
  <c r="AR66" i="17"/>
  <c r="AM66" i="17"/>
  <c r="AG66" i="17"/>
  <c r="AI66" i="17" s="1"/>
  <c r="Z66" i="17"/>
  <c r="N66" i="8" s="1"/>
  <c r="V66" i="17"/>
  <c r="L66" i="8" s="1"/>
  <c r="R66" i="17"/>
  <c r="N66" i="17"/>
  <c r="J66" i="17"/>
  <c r="F66" i="17"/>
  <c r="F66" i="8" s="1"/>
  <c r="B66" i="17"/>
  <c r="AN66" i="17"/>
  <c r="AH66" i="17"/>
  <c r="AD66" i="17"/>
  <c r="O66" i="8" s="1"/>
  <c r="W66" i="17"/>
  <c r="M66" i="8" s="1"/>
  <c r="S66" i="17"/>
  <c r="O66" i="17"/>
  <c r="K66" i="8" s="1"/>
  <c r="K66" i="17"/>
  <c r="G66" i="17"/>
  <c r="D66" i="17"/>
  <c r="AE66" i="17"/>
  <c r="P66" i="8" s="1"/>
  <c r="X66" i="17"/>
  <c r="T66" i="17"/>
  <c r="U66" i="17" s="1"/>
  <c r="P66" i="17"/>
  <c r="L66" i="17"/>
  <c r="H66" i="17"/>
  <c r="AQ66" i="17"/>
  <c r="AL66" i="17"/>
  <c r="AF66" i="17"/>
  <c r="Y66" i="17"/>
  <c r="BL66" i="17" s="1"/>
  <c r="BR66" i="17" s="1"/>
  <c r="Q66" i="17"/>
  <c r="I66" i="17"/>
  <c r="H66" i="8" s="1"/>
  <c r="E66" i="17"/>
  <c r="A66" i="17"/>
  <c r="D67" i="8"/>
  <c r="AT67" i="17"/>
  <c r="AR67" i="17"/>
  <c r="AM67" i="17"/>
  <c r="AG67" i="17"/>
  <c r="AI67" i="17" s="1"/>
  <c r="Z67" i="17"/>
  <c r="N67" i="8" s="1"/>
  <c r="V67" i="17"/>
  <c r="L67" i="8" s="1"/>
  <c r="R67" i="17"/>
  <c r="N67" i="17"/>
  <c r="J67" i="17"/>
  <c r="F67" i="17"/>
  <c r="F67" i="8" s="1"/>
  <c r="B67" i="17"/>
  <c r="AN67" i="17"/>
  <c r="AH67" i="17"/>
  <c r="AD67" i="17"/>
  <c r="O67" i="8" s="1"/>
  <c r="W67" i="17"/>
  <c r="M67" i="8" s="1"/>
  <c r="S67" i="17"/>
  <c r="O67" i="17"/>
  <c r="K67" i="8" s="1"/>
  <c r="K67" i="17"/>
  <c r="G67" i="17"/>
  <c r="D67" i="17"/>
  <c r="AE67" i="17"/>
  <c r="P67" i="8" s="1"/>
  <c r="X67" i="17"/>
  <c r="T67" i="17"/>
  <c r="U67" i="17" s="1"/>
  <c r="P67" i="17"/>
  <c r="L67" i="17"/>
  <c r="H67" i="17"/>
  <c r="AQ67" i="17"/>
  <c r="AL67" i="17"/>
  <c r="AF67" i="17"/>
  <c r="Y67" i="17"/>
  <c r="BL67" i="17" s="1"/>
  <c r="BR67" i="17" s="1"/>
  <c r="Q67" i="17"/>
  <c r="I67" i="17"/>
  <c r="H67" i="8" s="1"/>
  <c r="E67" i="17"/>
  <c r="A67" i="17"/>
  <c r="D68" i="8"/>
  <c r="AT68" i="17"/>
  <c r="AR68" i="17"/>
  <c r="AM68" i="17"/>
  <c r="AG68" i="17"/>
  <c r="AI68" i="17" s="1"/>
  <c r="Z68" i="17"/>
  <c r="N68" i="8" s="1"/>
  <c r="V68" i="17"/>
  <c r="L68" i="8" s="1"/>
  <c r="R68" i="17"/>
  <c r="N68" i="17"/>
  <c r="J68" i="17"/>
  <c r="F68" i="17"/>
  <c r="F68" i="8" s="1"/>
  <c r="B68" i="17"/>
  <c r="AN68" i="17"/>
  <c r="AH68" i="17"/>
  <c r="AD68" i="17"/>
  <c r="O68" i="8" s="1"/>
  <c r="W68" i="17"/>
  <c r="M68" i="8" s="1"/>
  <c r="S68" i="17"/>
  <c r="O68" i="17"/>
  <c r="K68" i="8" s="1"/>
  <c r="K68" i="17"/>
  <c r="G68" i="17"/>
  <c r="D68" i="17"/>
  <c r="AE68" i="17"/>
  <c r="P68" i="8" s="1"/>
  <c r="X68" i="17"/>
  <c r="T68" i="17"/>
  <c r="U68" i="17" s="1"/>
  <c r="P68" i="17"/>
  <c r="L68" i="17"/>
  <c r="H68" i="17"/>
  <c r="AQ68" i="17"/>
  <c r="AL68" i="17"/>
  <c r="AF68" i="17"/>
  <c r="Y68" i="17"/>
  <c r="BL68" i="17" s="1"/>
  <c r="BW68" i="17" s="1"/>
  <c r="Q68" i="17"/>
  <c r="I68" i="17"/>
  <c r="H68" i="8" s="1"/>
  <c r="E68" i="17"/>
  <c r="A68" i="17"/>
  <c r="D69" i="8"/>
  <c r="AT69" i="17"/>
  <c r="AR69" i="17"/>
  <c r="AM69" i="17"/>
  <c r="AG69" i="17"/>
  <c r="AI69" i="17" s="1"/>
  <c r="Z69" i="17"/>
  <c r="N69" i="8" s="1"/>
  <c r="V69" i="17"/>
  <c r="L69" i="8" s="1"/>
  <c r="R69" i="17"/>
  <c r="N69" i="17"/>
  <c r="J69" i="17"/>
  <c r="F69" i="17"/>
  <c r="F69" i="8" s="1"/>
  <c r="B69" i="17"/>
  <c r="AN69" i="17"/>
  <c r="AH69" i="17"/>
  <c r="AD69" i="17"/>
  <c r="O69" i="8" s="1"/>
  <c r="W69" i="17"/>
  <c r="M69" i="8" s="1"/>
  <c r="S69" i="17"/>
  <c r="O69" i="17"/>
  <c r="K69" i="8" s="1"/>
  <c r="K69" i="17"/>
  <c r="G69" i="17"/>
  <c r="D69" i="17"/>
  <c r="AE69" i="17"/>
  <c r="P69" i="8" s="1"/>
  <c r="X69" i="17"/>
  <c r="T69" i="17"/>
  <c r="U69" i="17" s="1"/>
  <c r="P69" i="17"/>
  <c r="L69" i="17"/>
  <c r="H69" i="17"/>
  <c r="AQ69" i="17"/>
  <c r="AL69" i="17"/>
  <c r="AF69" i="17"/>
  <c r="Y69" i="17"/>
  <c r="BL69" i="17" s="1"/>
  <c r="BR69" i="17" s="1"/>
  <c r="Q69" i="17"/>
  <c r="I69" i="17"/>
  <c r="H69" i="8" s="1"/>
  <c r="E69" i="17"/>
  <c r="A69" i="17"/>
  <c r="D70" i="8"/>
  <c r="AT70" i="17"/>
  <c r="AR70" i="17"/>
  <c r="AM70" i="17"/>
  <c r="AG70" i="17"/>
  <c r="AI70" i="17" s="1"/>
  <c r="Z70" i="17"/>
  <c r="N70" i="8" s="1"/>
  <c r="V70" i="17"/>
  <c r="L70" i="8" s="1"/>
  <c r="R70" i="17"/>
  <c r="N70" i="17"/>
  <c r="J70" i="17"/>
  <c r="F70" i="17"/>
  <c r="F70" i="8" s="1"/>
  <c r="B70" i="17"/>
  <c r="AN70" i="17"/>
  <c r="AH70" i="17"/>
  <c r="AD70" i="17"/>
  <c r="O70" i="8" s="1"/>
  <c r="W70" i="17"/>
  <c r="M70" i="8" s="1"/>
  <c r="S70" i="17"/>
  <c r="O70" i="17"/>
  <c r="K70" i="8" s="1"/>
  <c r="K70" i="17"/>
  <c r="G70" i="17"/>
  <c r="D70" i="17"/>
  <c r="AE70" i="17"/>
  <c r="P70" i="8" s="1"/>
  <c r="X70" i="17"/>
  <c r="T70" i="17"/>
  <c r="U70" i="17" s="1"/>
  <c r="P70" i="17"/>
  <c r="L70" i="17"/>
  <c r="H70" i="17"/>
  <c r="AQ70" i="17"/>
  <c r="AL70" i="17"/>
  <c r="AF70" i="17"/>
  <c r="Y70" i="17"/>
  <c r="BL70" i="17" s="1"/>
  <c r="BR70" i="17" s="1"/>
  <c r="Q70" i="17"/>
  <c r="I70" i="17"/>
  <c r="H70" i="8" s="1"/>
  <c r="E70" i="17"/>
  <c r="A70" i="17"/>
  <c r="D71" i="8"/>
  <c r="AT71" i="17"/>
  <c r="AR71" i="17"/>
  <c r="AM71" i="17"/>
  <c r="AG71" i="17"/>
  <c r="AI71" i="17" s="1"/>
  <c r="Z71" i="17"/>
  <c r="N71" i="8" s="1"/>
  <c r="V71" i="17"/>
  <c r="L71" i="8" s="1"/>
  <c r="R71" i="17"/>
  <c r="N71" i="17"/>
  <c r="J71" i="17"/>
  <c r="F71" i="17"/>
  <c r="F71" i="8" s="1"/>
  <c r="B71" i="17"/>
  <c r="AN71" i="17"/>
  <c r="AH71" i="17"/>
  <c r="AD71" i="17"/>
  <c r="O71" i="8" s="1"/>
  <c r="W71" i="17"/>
  <c r="M71" i="8" s="1"/>
  <c r="S71" i="17"/>
  <c r="O71" i="17"/>
  <c r="K71" i="8" s="1"/>
  <c r="K71" i="17"/>
  <c r="G71" i="17"/>
  <c r="D71" i="17"/>
  <c r="AE71" i="17"/>
  <c r="P71" i="8" s="1"/>
  <c r="X71" i="17"/>
  <c r="T71" i="17"/>
  <c r="U71" i="17" s="1"/>
  <c r="P71" i="17"/>
  <c r="L71" i="17"/>
  <c r="H71" i="17"/>
  <c r="AQ71" i="17"/>
  <c r="AL71" i="17"/>
  <c r="AF71" i="17"/>
  <c r="Y71" i="17"/>
  <c r="BL71" i="17" s="1"/>
  <c r="BW71" i="17" s="1"/>
  <c r="Q71" i="17"/>
  <c r="I71" i="17"/>
  <c r="H71" i="8" s="1"/>
  <c r="E71" i="17"/>
  <c r="A71" i="17"/>
  <c r="D72" i="8"/>
  <c r="AT72" i="17"/>
  <c r="AR72" i="17"/>
  <c r="AM72" i="17"/>
  <c r="AG72" i="17"/>
  <c r="AI72" i="17" s="1"/>
  <c r="Z72" i="17"/>
  <c r="N72" i="8" s="1"/>
  <c r="V72" i="17"/>
  <c r="L72" i="8" s="1"/>
  <c r="R72" i="17"/>
  <c r="N72" i="17"/>
  <c r="J72" i="17"/>
  <c r="F72" i="17"/>
  <c r="F72" i="8" s="1"/>
  <c r="B72" i="17"/>
  <c r="AN72" i="17"/>
  <c r="AH72" i="17"/>
  <c r="AD72" i="17"/>
  <c r="O72" i="8" s="1"/>
  <c r="W72" i="17"/>
  <c r="M72" i="8" s="1"/>
  <c r="S72" i="17"/>
  <c r="O72" i="17"/>
  <c r="K72" i="8" s="1"/>
  <c r="K72" i="17"/>
  <c r="G72" i="17"/>
  <c r="D72" i="17"/>
  <c r="AE72" i="17"/>
  <c r="P72" i="8" s="1"/>
  <c r="X72" i="17"/>
  <c r="T72" i="17"/>
  <c r="U72" i="17" s="1"/>
  <c r="P72" i="17"/>
  <c r="L72" i="17"/>
  <c r="H72" i="17"/>
  <c r="AQ72" i="17"/>
  <c r="AL72" i="17"/>
  <c r="AF72" i="17"/>
  <c r="Y72" i="17"/>
  <c r="BL72" i="17" s="1"/>
  <c r="BW72" i="17" s="1"/>
  <c r="Q72" i="17"/>
  <c r="I72" i="17"/>
  <c r="H72" i="8" s="1"/>
  <c r="E72" i="17"/>
  <c r="A72" i="17"/>
  <c r="D73" i="8"/>
  <c r="AT73" i="17"/>
  <c r="AR73" i="17"/>
  <c r="AM73" i="17"/>
  <c r="AG73" i="17"/>
  <c r="AI73" i="17" s="1"/>
  <c r="Z73" i="17"/>
  <c r="N73" i="8" s="1"/>
  <c r="V73" i="17"/>
  <c r="L73" i="8" s="1"/>
  <c r="R73" i="17"/>
  <c r="N73" i="17"/>
  <c r="J73" i="17"/>
  <c r="F73" i="17"/>
  <c r="F73" i="8" s="1"/>
  <c r="B73" i="17"/>
  <c r="AN73" i="17"/>
  <c r="AH73" i="17"/>
  <c r="AD73" i="17"/>
  <c r="O73" i="8" s="1"/>
  <c r="W73" i="17"/>
  <c r="M73" i="8" s="1"/>
  <c r="S73" i="17"/>
  <c r="O73" i="17"/>
  <c r="K73" i="8" s="1"/>
  <c r="K73" i="17"/>
  <c r="G73" i="17"/>
  <c r="D73" i="17"/>
  <c r="AE73" i="17"/>
  <c r="P73" i="8" s="1"/>
  <c r="X73" i="17"/>
  <c r="T73" i="17"/>
  <c r="U73" i="17" s="1"/>
  <c r="P73" i="17"/>
  <c r="L73" i="17"/>
  <c r="H73" i="17"/>
  <c r="AQ73" i="17"/>
  <c r="AL73" i="17"/>
  <c r="AF73" i="17"/>
  <c r="Y73" i="17"/>
  <c r="BL73" i="17" s="1"/>
  <c r="BR73" i="17" s="1"/>
  <c r="Q73" i="17"/>
  <c r="I73" i="17"/>
  <c r="H73" i="8" s="1"/>
  <c r="E73" i="17"/>
  <c r="A73" i="17"/>
  <c r="D74" i="8"/>
  <c r="AT74" i="17"/>
  <c r="AR74" i="17"/>
  <c r="AM74" i="17"/>
  <c r="AG74" i="17"/>
  <c r="AI74" i="17" s="1"/>
  <c r="Z74" i="17"/>
  <c r="N74" i="8" s="1"/>
  <c r="V74" i="17"/>
  <c r="L74" i="8" s="1"/>
  <c r="R74" i="17"/>
  <c r="N74" i="17"/>
  <c r="J74" i="17"/>
  <c r="F74" i="17"/>
  <c r="F74" i="8" s="1"/>
  <c r="B74" i="17"/>
  <c r="AN74" i="17"/>
  <c r="AH74" i="17"/>
  <c r="AD74" i="17"/>
  <c r="O74" i="8" s="1"/>
  <c r="W74" i="17"/>
  <c r="M74" i="8" s="1"/>
  <c r="S74" i="17"/>
  <c r="O74" i="17"/>
  <c r="K74" i="8" s="1"/>
  <c r="K74" i="17"/>
  <c r="G74" i="17"/>
  <c r="D74" i="17"/>
  <c r="AE74" i="17"/>
  <c r="P74" i="8" s="1"/>
  <c r="X74" i="17"/>
  <c r="T74" i="17"/>
  <c r="U74" i="17" s="1"/>
  <c r="P74" i="17"/>
  <c r="L74" i="17"/>
  <c r="H74" i="17"/>
  <c r="AQ74" i="17"/>
  <c r="AL74" i="17"/>
  <c r="AF74" i="17"/>
  <c r="Y74" i="17"/>
  <c r="BL74" i="17" s="1"/>
  <c r="BR74" i="17" s="1"/>
  <c r="Q74" i="17"/>
  <c r="I74" i="17"/>
  <c r="H74" i="8" s="1"/>
  <c r="E74" i="17"/>
  <c r="A74" i="17"/>
  <c r="D75" i="8"/>
  <c r="AT75" i="17"/>
  <c r="AR75" i="17"/>
  <c r="AM75" i="17"/>
  <c r="AG75" i="17"/>
  <c r="AI75" i="17" s="1"/>
  <c r="Z75" i="17"/>
  <c r="N75" i="8" s="1"/>
  <c r="V75" i="17"/>
  <c r="L75" i="8" s="1"/>
  <c r="R75" i="17"/>
  <c r="N75" i="17"/>
  <c r="J75" i="17"/>
  <c r="F75" i="17"/>
  <c r="F75" i="8" s="1"/>
  <c r="B75" i="17"/>
  <c r="AN75" i="17"/>
  <c r="AH75" i="17"/>
  <c r="AD75" i="17"/>
  <c r="O75" i="8" s="1"/>
  <c r="W75" i="17"/>
  <c r="M75" i="8" s="1"/>
  <c r="S75" i="17"/>
  <c r="O75" i="17"/>
  <c r="K75" i="8" s="1"/>
  <c r="K75" i="17"/>
  <c r="G75" i="17"/>
  <c r="D75" i="17"/>
  <c r="AE75" i="17"/>
  <c r="P75" i="8" s="1"/>
  <c r="X75" i="17"/>
  <c r="T75" i="17"/>
  <c r="U75" i="17" s="1"/>
  <c r="P75" i="17"/>
  <c r="L75" i="17"/>
  <c r="H75" i="17"/>
  <c r="AQ75" i="17"/>
  <c r="AL75" i="17"/>
  <c r="AF75" i="17"/>
  <c r="Y75" i="17"/>
  <c r="BL75" i="17" s="1"/>
  <c r="BW75" i="17" s="1"/>
  <c r="Q75" i="17"/>
  <c r="I75" i="17"/>
  <c r="H75" i="8" s="1"/>
  <c r="E75" i="17"/>
  <c r="A75" i="17"/>
  <c r="D76" i="8"/>
  <c r="AT76" i="17"/>
  <c r="AR76" i="17"/>
  <c r="AM76" i="17"/>
  <c r="AG76" i="17"/>
  <c r="AI76" i="17" s="1"/>
  <c r="Z76" i="17"/>
  <c r="N76" i="8" s="1"/>
  <c r="V76" i="17"/>
  <c r="L76" i="8" s="1"/>
  <c r="R76" i="17"/>
  <c r="N76" i="17"/>
  <c r="J76" i="17"/>
  <c r="F76" i="17"/>
  <c r="F76" i="8" s="1"/>
  <c r="B76" i="17"/>
  <c r="AN76" i="17"/>
  <c r="AH76" i="17"/>
  <c r="AD76" i="17"/>
  <c r="O76" i="8" s="1"/>
  <c r="W76" i="17"/>
  <c r="M76" i="8" s="1"/>
  <c r="S76" i="17"/>
  <c r="O76" i="17"/>
  <c r="K76" i="8" s="1"/>
  <c r="K76" i="17"/>
  <c r="G76" i="17"/>
  <c r="D76" i="17"/>
  <c r="AE76" i="17"/>
  <c r="P76" i="8" s="1"/>
  <c r="X76" i="17"/>
  <c r="T76" i="17"/>
  <c r="U76" i="17" s="1"/>
  <c r="P76" i="17"/>
  <c r="L76" i="17"/>
  <c r="H76" i="17"/>
  <c r="AQ76" i="17"/>
  <c r="AL76" i="17"/>
  <c r="AF76" i="17"/>
  <c r="Y76" i="17"/>
  <c r="BL76" i="17" s="1"/>
  <c r="BW76" i="17" s="1"/>
  <c r="Q76" i="17"/>
  <c r="I76" i="17"/>
  <c r="H76" i="8" s="1"/>
  <c r="E76" i="17"/>
  <c r="A76" i="17"/>
  <c r="D77" i="8"/>
  <c r="AT77" i="17"/>
  <c r="AR77" i="17"/>
  <c r="AM77" i="17"/>
  <c r="AG77" i="17"/>
  <c r="AI77" i="17" s="1"/>
  <c r="Z77" i="17"/>
  <c r="N77" i="8" s="1"/>
  <c r="V77" i="17"/>
  <c r="L77" i="8" s="1"/>
  <c r="R77" i="17"/>
  <c r="N77" i="17"/>
  <c r="J77" i="17"/>
  <c r="F77" i="17"/>
  <c r="F77" i="8" s="1"/>
  <c r="B77" i="17"/>
  <c r="AN77" i="17"/>
  <c r="AH77" i="17"/>
  <c r="AD77" i="17"/>
  <c r="O77" i="8" s="1"/>
  <c r="W77" i="17"/>
  <c r="M77" i="8" s="1"/>
  <c r="S77" i="17"/>
  <c r="O77" i="17"/>
  <c r="K77" i="8" s="1"/>
  <c r="K77" i="17"/>
  <c r="G77" i="17"/>
  <c r="D77" i="17"/>
  <c r="AE77" i="17"/>
  <c r="P77" i="8" s="1"/>
  <c r="X77" i="17"/>
  <c r="T77" i="17"/>
  <c r="U77" i="17" s="1"/>
  <c r="P77" i="17"/>
  <c r="L77" i="17"/>
  <c r="H77" i="17"/>
  <c r="AQ77" i="17"/>
  <c r="AL77" i="17"/>
  <c r="AF77" i="17"/>
  <c r="Y77" i="17"/>
  <c r="BL77" i="17" s="1"/>
  <c r="BR77" i="17" s="1"/>
  <c r="Q77" i="17"/>
  <c r="I77" i="17"/>
  <c r="H77" i="8" s="1"/>
  <c r="E77" i="17"/>
  <c r="A77" i="17"/>
  <c r="D78" i="8"/>
  <c r="AT78" i="17"/>
  <c r="AR78" i="17"/>
  <c r="AM78" i="17"/>
  <c r="AG78" i="17"/>
  <c r="AI78" i="17" s="1"/>
  <c r="Z78" i="17"/>
  <c r="N78" i="8" s="1"/>
  <c r="V78" i="17"/>
  <c r="L78" i="8" s="1"/>
  <c r="R78" i="17"/>
  <c r="N78" i="17"/>
  <c r="J78" i="17"/>
  <c r="F78" i="17"/>
  <c r="F78" i="8" s="1"/>
  <c r="B78" i="17"/>
  <c r="AN78" i="17"/>
  <c r="AH78" i="17"/>
  <c r="AD78" i="17"/>
  <c r="O78" i="8" s="1"/>
  <c r="W78" i="17"/>
  <c r="M78" i="8" s="1"/>
  <c r="S78" i="17"/>
  <c r="O78" i="17"/>
  <c r="K78" i="8" s="1"/>
  <c r="K78" i="17"/>
  <c r="G78" i="17"/>
  <c r="D78" i="17"/>
  <c r="AE78" i="17"/>
  <c r="P78" i="8" s="1"/>
  <c r="X78" i="17"/>
  <c r="T78" i="17"/>
  <c r="U78" i="17" s="1"/>
  <c r="P78" i="17"/>
  <c r="L78" i="17"/>
  <c r="H78" i="17"/>
  <c r="AQ78" i="17"/>
  <c r="AL78" i="17"/>
  <c r="AF78" i="17"/>
  <c r="Y78" i="17"/>
  <c r="BL78" i="17" s="1"/>
  <c r="BW78" i="17" s="1"/>
  <c r="Q78" i="17"/>
  <c r="I78" i="17"/>
  <c r="H78" i="8" s="1"/>
  <c r="E78" i="17"/>
  <c r="A78" i="17"/>
  <c r="D79" i="8"/>
  <c r="AT79" i="17"/>
  <c r="AR79" i="17"/>
  <c r="AM79" i="17"/>
  <c r="AG79" i="17"/>
  <c r="AI79" i="17" s="1"/>
  <c r="Z79" i="17"/>
  <c r="N79" i="8" s="1"/>
  <c r="V79" i="17"/>
  <c r="L79" i="8" s="1"/>
  <c r="R79" i="17"/>
  <c r="N79" i="17"/>
  <c r="J79" i="17"/>
  <c r="F79" i="17"/>
  <c r="F79" i="8" s="1"/>
  <c r="B79" i="17"/>
  <c r="AN79" i="17"/>
  <c r="AH79" i="17"/>
  <c r="AD79" i="17"/>
  <c r="O79" i="8" s="1"/>
  <c r="W79" i="17"/>
  <c r="M79" i="8" s="1"/>
  <c r="S79" i="17"/>
  <c r="O79" i="17"/>
  <c r="K79" i="8" s="1"/>
  <c r="K79" i="17"/>
  <c r="G79" i="17"/>
  <c r="D79" i="17"/>
  <c r="AE79" i="17"/>
  <c r="P79" i="8" s="1"/>
  <c r="X79" i="17"/>
  <c r="T79" i="17"/>
  <c r="U79" i="17" s="1"/>
  <c r="P79" i="17"/>
  <c r="L79" i="17"/>
  <c r="H79" i="17"/>
  <c r="AQ79" i="17"/>
  <c r="AL79" i="17"/>
  <c r="AF79" i="17"/>
  <c r="Y79" i="17"/>
  <c r="BL79" i="17" s="1"/>
  <c r="BW79" i="17" s="1"/>
  <c r="Q79" i="17"/>
  <c r="I79" i="17"/>
  <c r="H79" i="8" s="1"/>
  <c r="E79" i="17"/>
  <c r="A79" i="17"/>
  <c r="D80" i="8"/>
  <c r="AT80" i="17"/>
  <c r="AR80" i="17"/>
  <c r="AM80" i="17"/>
  <c r="AG80" i="17"/>
  <c r="AI80" i="17" s="1"/>
  <c r="Z80" i="17"/>
  <c r="N80" i="8" s="1"/>
  <c r="V80" i="17"/>
  <c r="L80" i="8" s="1"/>
  <c r="R80" i="17"/>
  <c r="N80" i="17"/>
  <c r="J80" i="17"/>
  <c r="F80" i="17"/>
  <c r="F80" i="8" s="1"/>
  <c r="B80" i="17"/>
  <c r="AN80" i="17"/>
  <c r="AH80" i="17"/>
  <c r="AD80" i="17"/>
  <c r="O80" i="8" s="1"/>
  <c r="W80" i="17"/>
  <c r="M80" i="8" s="1"/>
  <c r="S80" i="17"/>
  <c r="O80" i="17"/>
  <c r="K80" i="8" s="1"/>
  <c r="K80" i="17"/>
  <c r="G80" i="17"/>
  <c r="D80" i="17"/>
  <c r="AE80" i="17"/>
  <c r="P80" i="8" s="1"/>
  <c r="X80" i="17"/>
  <c r="T80" i="17"/>
  <c r="U80" i="17" s="1"/>
  <c r="P80" i="17"/>
  <c r="L80" i="17"/>
  <c r="H80" i="17"/>
  <c r="AQ80" i="17"/>
  <c r="AL80" i="17"/>
  <c r="AF80" i="17"/>
  <c r="Y80" i="17"/>
  <c r="BL80" i="17" s="1"/>
  <c r="BW80" i="17" s="1"/>
  <c r="Q80" i="17"/>
  <c r="I80" i="17"/>
  <c r="H80" i="8" s="1"/>
  <c r="E80" i="17"/>
  <c r="A80" i="17"/>
  <c r="D81" i="8"/>
  <c r="AT81" i="17"/>
  <c r="AR81" i="17"/>
  <c r="AM81" i="17"/>
  <c r="AG81" i="17"/>
  <c r="AI81" i="17" s="1"/>
  <c r="Z81" i="17"/>
  <c r="N81" i="8" s="1"/>
  <c r="V81" i="17"/>
  <c r="L81" i="8" s="1"/>
  <c r="R81" i="17"/>
  <c r="N81" i="17"/>
  <c r="J81" i="17"/>
  <c r="F81" i="17"/>
  <c r="F81" i="8" s="1"/>
  <c r="B81" i="17"/>
  <c r="AN81" i="17"/>
  <c r="AH81" i="17"/>
  <c r="AD81" i="17"/>
  <c r="O81" i="8" s="1"/>
  <c r="W81" i="17"/>
  <c r="M81" i="8" s="1"/>
  <c r="S81" i="17"/>
  <c r="O81" i="17"/>
  <c r="K81" i="8" s="1"/>
  <c r="K81" i="17"/>
  <c r="G81" i="17"/>
  <c r="D81" i="17"/>
  <c r="AE81" i="17"/>
  <c r="P81" i="8" s="1"/>
  <c r="X81" i="17"/>
  <c r="T81" i="17"/>
  <c r="U81" i="17" s="1"/>
  <c r="P81" i="17"/>
  <c r="L81" i="17"/>
  <c r="H81" i="17"/>
  <c r="AQ81" i="17"/>
  <c r="AL81" i="17"/>
  <c r="AF81" i="17"/>
  <c r="Y81" i="17"/>
  <c r="BL81" i="17" s="1"/>
  <c r="BR81" i="17" s="1"/>
  <c r="Q81" i="17"/>
  <c r="I81" i="17"/>
  <c r="H81" i="8" s="1"/>
  <c r="E81" i="17"/>
  <c r="A81" i="17"/>
  <c r="D82" i="8"/>
  <c r="AT82" i="17"/>
  <c r="AR82" i="17"/>
  <c r="AM82" i="17"/>
  <c r="AG82" i="17"/>
  <c r="AI82" i="17" s="1"/>
  <c r="Z82" i="17"/>
  <c r="N82" i="8" s="1"/>
  <c r="V82" i="17"/>
  <c r="L82" i="8" s="1"/>
  <c r="R82" i="17"/>
  <c r="N82" i="17"/>
  <c r="J82" i="17"/>
  <c r="F82" i="17"/>
  <c r="F82" i="8" s="1"/>
  <c r="B82" i="17"/>
  <c r="AN82" i="17"/>
  <c r="AH82" i="17"/>
  <c r="AD82" i="17"/>
  <c r="O82" i="8" s="1"/>
  <c r="W82" i="17"/>
  <c r="M82" i="8" s="1"/>
  <c r="S82" i="17"/>
  <c r="O82" i="17"/>
  <c r="K82" i="8" s="1"/>
  <c r="K82" i="17"/>
  <c r="G82" i="17"/>
  <c r="D82" i="17"/>
  <c r="AE82" i="17"/>
  <c r="P82" i="8" s="1"/>
  <c r="X82" i="17"/>
  <c r="T82" i="17"/>
  <c r="U82" i="17" s="1"/>
  <c r="P82" i="17"/>
  <c r="L82" i="17"/>
  <c r="H82" i="17"/>
  <c r="AQ82" i="17"/>
  <c r="AL82" i="17"/>
  <c r="AF82" i="17"/>
  <c r="Y82" i="17"/>
  <c r="BL82" i="17" s="1"/>
  <c r="BR82" i="17" s="1"/>
  <c r="Q82" i="17"/>
  <c r="I82" i="17"/>
  <c r="H82" i="8" s="1"/>
  <c r="E82" i="17"/>
  <c r="A82" i="17"/>
  <c r="D83" i="8"/>
  <c r="AT83" i="17"/>
  <c r="AR83" i="17"/>
  <c r="AM83" i="17"/>
  <c r="AG83" i="17"/>
  <c r="AI83" i="17" s="1"/>
  <c r="Z83" i="17"/>
  <c r="N83" i="8" s="1"/>
  <c r="V83" i="17"/>
  <c r="L83" i="8" s="1"/>
  <c r="R83" i="17"/>
  <c r="N83" i="17"/>
  <c r="J83" i="17"/>
  <c r="F83" i="17"/>
  <c r="F83" i="8" s="1"/>
  <c r="B83" i="17"/>
  <c r="AN83" i="17"/>
  <c r="AH83" i="17"/>
  <c r="AD83" i="17"/>
  <c r="O83" i="8" s="1"/>
  <c r="W83" i="17"/>
  <c r="M83" i="8" s="1"/>
  <c r="S83" i="17"/>
  <c r="O83" i="17"/>
  <c r="K83" i="8" s="1"/>
  <c r="K83" i="17"/>
  <c r="G83" i="17"/>
  <c r="D83" i="17"/>
  <c r="AE83" i="17"/>
  <c r="P83" i="8" s="1"/>
  <c r="X83" i="17"/>
  <c r="T83" i="17"/>
  <c r="U83" i="17" s="1"/>
  <c r="P83" i="17"/>
  <c r="L83" i="17"/>
  <c r="H83" i="17"/>
  <c r="AQ83" i="17"/>
  <c r="AL83" i="17"/>
  <c r="AF83" i="17"/>
  <c r="Y83" i="17"/>
  <c r="BL83" i="17" s="1"/>
  <c r="BW83" i="17" s="1"/>
  <c r="Q83" i="17"/>
  <c r="I83" i="17"/>
  <c r="H83" i="8" s="1"/>
  <c r="E83" i="17"/>
  <c r="A83" i="17"/>
  <c r="D84" i="8"/>
  <c r="AT84" i="17"/>
  <c r="AR84" i="17"/>
  <c r="AM84" i="17"/>
  <c r="AG84" i="17"/>
  <c r="AI84" i="17" s="1"/>
  <c r="Z84" i="17"/>
  <c r="N84" i="8" s="1"/>
  <c r="V84" i="17"/>
  <c r="L84" i="8" s="1"/>
  <c r="R84" i="17"/>
  <c r="N84" i="17"/>
  <c r="J84" i="17"/>
  <c r="F84" i="17"/>
  <c r="F84" i="8" s="1"/>
  <c r="B84" i="17"/>
  <c r="AN84" i="17"/>
  <c r="AH84" i="17"/>
  <c r="AD84" i="17"/>
  <c r="O84" i="8" s="1"/>
  <c r="W84" i="17"/>
  <c r="M84" i="8" s="1"/>
  <c r="S84" i="17"/>
  <c r="O84" i="17"/>
  <c r="K84" i="8" s="1"/>
  <c r="K84" i="17"/>
  <c r="G84" i="17"/>
  <c r="D84" i="17"/>
  <c r="AE84" i="17"/>
  <c r="P84" i="8" s="1"/>
  <c r="X84" i="17"/>
  <c r="T84" i="17"/>
  <c r="U84" i="17" s="1"/>
  <c r="P84" i="17"/>
  <c r="L84" i="17"/>
  <c r="H84" i="17"/>
  <c r="AQ84" i="17"/>
  <c r="AL84" i="17"/>
  <c r="AF84" i="17"/>
  <c r="Y84" i="17"/>
  <c r="BL84" i="17" s="1"/>
  <c r="BW84" i="17" s="1"/>
  <c r="Q84" i="17"/>
  <c r="I84" i="17"/>
  <c r="H84" i="8" s="1"/>
  <c r="E84" i="17"/>
  <c r="A84" i="17"/>
  <c r="D85" i="8"/>
  <c r="AT85" i="17"/>
  <c r="AR85" i="17"/>
  <c r="AM85" i="17"/>
  <c r="AG85" i="17"/>
  <c r="AI85" i="17" s="1"/>
  <c r="Z85" i="17"/>
  <c r="N85" i="8" s="1"/>
  <c r="V85" i="17"/>
  <c r="L85" i="8" s="1"/>
  <c r="R85" i="17"/>
  <c r="N85" i="17"/>
  <c r="J85" i="17"/>
  <c r="F85" i="17"/>
  <c r="F85" i="8" s="1"/>
  <c r="B85" i="17"/>
  <c r="AN85" i="17"/>
  <c r="AH85" i="17"/>
  <c r="AD85" i="17"/>
  <c r="O85" i="8" s="1"/>
  <c r="W85" i="17"/>
  <c r="M85" i="8" s="1"/>
  <c r="S85" i="17"/>
  <c r="O85" i="17"/>
  <c r="K85" i="8" s="1"/>
  <c r="K85" i="17"/>
  <c r="G85" i="17"/>
  <c r="D85" i="17"/>
  <c r="AE85" i="17"/>
  <c r="P85" i="8" s="1"/>
  <c r="X85" i="17"/>
  <c r="T85" i="17"/>
  <c r="U85" i="17" s="1"/>
  <c r="P85" i="17"/>
  <c r="L85" i="17"/>
  <c r="H85" i="17"/>
  <c r="AQ85" i="17"/>
  <c r="AL85" i="17"/>
  <c r="AF85" i="17"/>
  <c r="Y85" i="17"/>
  <c r="BL85" i="17" s="1"/>
  <c r="BR85" i="17" s="1"/>
  <c r="Q85" i="17"/>
  <c r="I85" i="17"/>
  <c r="H85" i="8" s="1"/>
  <c r="E85" i="17"/>
  <c r="A85" i="17"/>
  <c r="D86" i="8"/>
  <c r="AT86" i="17"/>
  <c r="AR86" i="17"/>
  <c r="AM86" i="17"/>
  <c r="AG86" i="17"/>
  <c r="AI86" i="17" s="1"/>
  <c r="Z86" i="17"/>
  <c r="N86" i="8" s="1"/>
  <c r="V86" i="17"/>
  <c r="L86" i="8" s="1"/>
  <c r="R86" i="17"/>
  <c r="N86" i="17"/>
  <c r="J86" i="17"/>
  <c r="F86" i="17"/>
  <c r="F86" i="8" s="1"/>
  <c r="B86" i="17"/>
  <c r="AN86" i="17"/>
  <c r="AH86" i="17"/>
  <c r="AD86" i="17"/>
  <c r="O86" i="8" s="1"/>
  <c r="W86" i="17"/>
  <c r="M86" i="8" s="1"/>
  <c r="S86" i="17"/>
  <c r="O86" i="17"/>
  <c r="K86" i="8" s="1"/>
  <c r="K86" i="17"/>
  <c r="G86" i="17"/>
  <c r="D86" i="17"/>
  <c r="AE86" i="17"/>
  <c r="P86" i="8" s="1"/>
  <c r="X86" i="17"/>
  <c r="T86" i="17"/>
  <c r="U86" i="17" s="1"/>
  <c r="P86" i="17"/>
  <c r="L86" i="17"/>
  <c r="H86" i="17"/>
  <c r="AQ86" i="17"/>
  <c r="AL86" i="17"/>
  <c r="AF86" i="17"/>
  <c r="Y86" i="17"/>
  <c r="BL86" i="17" s="1"/>
  <c r="BR86" i="17" s="1"/>
  <c r="Q86" i="17"/>
  <c r="I86" i="17"/>
  <c r="H86" i="8" s="1"/>
  <c r="E86" i="17"/>
  <c r="A86" i="17"/>
  <c r="D87" i="8"/>
  <c r="AT87" i="17"/>
  <c r="AR87" i="17"/>
  <c r="AM87" i="17"/>
  <c r="AG87" i="17"/>
  <c r="AI87" i="17" s="1"/>
  <c r="Z87" i="17"/>
  <c r="N87" i="8" s="1"/>
  <c r="V87" i="17"/>
  <c r="L87" i="8" s="1"/>
  <c r="R87" i="17"/>
  <c r="N87" i="17"/>
  <c r="J87" i="17"/>
  <c r="F87" i="17"/>
  <c r="F87" i="8" s="1"/>
  <c r="B87" i="17"/>
  <c r="AN87" i="17"/>
  <c r="AH87" i="17"/>
  <c r="AD87" i="17"/>
  <c r="O87" i="8" s="1"/>
  <c r="W87" i="17"/>
  <c r="M87" i="8" s="1"/>
  <c r="S87" i="17"/>
  <c r="O87" i="17"/>
  <c r="K87" i="8" s="1"/>
  <c r="K87" i="17"/>
  <c r="G87" i="17"/>
  <c r="D87" i="17"/>
  <c r="AE87" i="17"/>
  <c r="P87" i="8" s="1"/>
  <c r="X87" i="17"/>
  <c r="T87" i="17"/>
  <c r="U87" i="17" s="1"/>
  <c r="P87" i="17"/>
  <c r="L87" i="17"/>
  <c r="H87" i="17"/>
  <c r="AQ87" i="17"/>
  <c r="AL87" i="17"/>
  <c r="AF87" i="17"/>
  <c r="Y87" i="17"/>
  <c r="BL87" i="17" s="1"/>
  <c r="BW87" i="17" s="1"/>
  <c r="Q87" i="17"/>
  <c r="I87" i="17"/>
  <c r="H87" i="8" s="1"/>
  <c r="E87" i="17"/>
  <c r="A87" i="17"/>
  <c r="D88" i="8"/>
  <c r="AT88" i="17"/>
  <c r="AR88" i="17"/>
  <c r="AM88" i="17"/>
  <c r="AG88" i="17"/>
  <c r="AI88" i="17" s="1"/>
  <c r="Z88" i="17"/>
  <c r="N88" i="8" s="1"/>
  <c r="V88" i="17"/>
  <c r="L88" i="8" s="1"/>
  <c r="R88" i="17"/>
  <c r="N88" i="17"/>
  <c r="J88" i="17"/>
  <c r="F88" i="17"/>
  <c r="F88" i="8" s="1"/>
  <c r="B88" i="17"/>
  <c r="AN88" i="17"/>
  <c r="AH88" i="17"/>
  <c r="AD88" i="17"/>
  <c r="O88" i="8" s="1"/>
  <c r="W88" i="17"/>
  <c r="M88" i="8" s="1"/>
  <c r="S88" i="17"/>
  <c r="O88" i="17"/>
  <c r="K88" i="8" s="1"/>
  <c r="K88" i="17"/>
  <c r="G88" i="17"/>
  <c r="D88" i="17"/>
  <c r="AE88" i="17"/>
  <c r="P88" i="8" s="1"/>
  <c r="X88" i="17"/>
  <c r="T88" i="17"/>
  <c r="U88" i="17" s="1"/>
  <c r="P88" i="17"/>
  <c r="L88" i="17"/>
  <c r="H88" i="17"/>
  <c r="AQ88" i="17"/>
  <c r="AL88" i="17"/>
  <c r="AF88" i="17"/>
  <c r="Y88" i="17"/>
  <c r="BL88" i="17" s="1"/>
  <c r="BW88" i="17" s="1"/>
  <c r="Q88" i="17"/>
  <c r="I88" i="17"/>
  <c r="H88" i="8" s="1"/>
  <c r="E88" i="17"/>
  <c r="A88" i="17"/>
  <c r="D89" i="8"/>
  <c r="AT89" i="17"/>
  <c r="AR89" i="17"/>
  <c r="AM89" i="17"/>
  <c r="AG89" i="17"/>
  <c r="AI89" i="17" s="1"/>
  <c r="Z89" i="17"/>
  <c r="N89" i="8" s="1"/>
  <c r="V89" i="17"/>
  <c r="L89" i="8" s="1"/>
  <c r="R89" i="17"/>
  <c r="N89" i="17"/>
  <c r="J89" i="17"/>
  <c r="F89" i="17"/>
  <c r="F89" i="8" s="1"/>
  <c r="B89" i="17"/>
  <c r="AN89" i="17"/>
  <c r="AH89" i="17"/>
  <c r="AD89" i="17"/>
  <c r="O89" i="8" s="1"/>
  <c r="W89" i="17"/>
  <c r="M89" i="8" s="1"/>
  <c r="S89" i="17"/>
  <c r="O89" i="17"/>
  <c r="K89" i="8" s="1"/>
  <c r="K89" i="17"/>
  <c r="G89" i="17"/>
  <c r="D89" i="17"/>
  <c r="AE89" i="17"/>
  <c r="P89" i="8" s="1"/>
  <c r="X89" i="17"/>
  <c r="T89" i="17"/>
  <c r="U89" i="17" s="1"/>
  <c r="P89" i="17"/>
  <c r="L89" i="17"/>
  <c r="H89" i="17"/>
  <c r="AQ89" i="17"/>
  <c r="AL89" i="17"/>
  <c r="AF89" i="17"/>
  <c r="Y89" i="17"/>
  <c r="BL89" i="17" s="1"/>
  <c r="BR89" i="17" s="1"/>
  <c r="Q89" i="17"/>
  <c r="I89" i="17"/>
  <c r="H89" i="8" s="1"/>
  <c r="E89" i="17"/>
  <c r="A89" i="17"/>
  <c r="D90" i="8"/>
  <c r="AT90" i="17"/>
  <c r="AR90" i="17"/>
  <c r="AM90" i="17"/>
  <c r="AG90" i="17"/>
  <c r="AI90" i="17" s="1"/>
  <c r="Z90" i="17"/>
  <c r="N90" i="8" s="1"/>
  <c r="V90" i="17"/>
  <c r="L90" i="8" s="1"/>
  <c r="R90" i="17"/>
  <c r="N90" i="17"/>
  <c r="J90" i="17"/>
  <c r="F90" i="17"/>
  <c r="F90" i="8" s="1"/>
  <c r="B90" i="17"/>
  <c r="AN90" i="17"/>
  <c r="AH90" i="17"/>
  <c r="AD90" i="17"/>
  <c r="O90" i="8" s="1"/>
  <c r="W90" i="17"/>
  <c r="M90" i="8" s="1"/>
  <c r="S90" i="17"/>
  <c r="O90" i="17"/>
  <c r="K90" i="8" s="1"/>
  <c r="K90" i="17"/>
  <c r="G90" i="17"/>
  <c r="D90" i="17"/>
  <c r="AE90" i="17"/>
  <c r="P90" i="8" s="1"/>
  <c r="X90" i="17"/>
  <c r="T90" i="17"/>
  <c r="U90" i="17" s="1"/>
  <c r="P90" i="17"/>
  <c r="L90" i="17"/>
  <c r="H90" i="17"/>
  <c r="AQ90" i="17"/>
  <c r="AL90" i="17"/>
  <c r="AF90" i="17"/>
  <c r="Y90" i="17"/>
  <c r="BL90" i="17" s="1"/>
  <c r="BR90" i="17" s="1"/>
  <c r="Q90" i="17"/>
  <c r="I90" i="17"/>
  <c r="H90" i="8" s="1"/>
  <c r="E90" i="17"/>
  <c r="A90" i="17"/>
  <c r="D91" i="8"/>
  <c r="AT91" i="17"/>
  <c r="AR91" i="17"/>
  <c r="AM91" i="17"/>
  <c r="AG91" i="17"/>
  <c r="AI91" i="17" s="1"/>
  <c r="Z91" i="17"/>
  <c r="N91" i="8" s="1"/>
  <c r="V91" i="17"/>
  <c r="L91" i="8" s="1"/>
  <c r="R91" i="17"/>
  <c r="N91" i="17"/>
  <c r="J91" i="17"/>
  <c r="F91" i="17"/>
  <c r="F91" i="8" s="1"/>
  <c r="B91" i="17"/>
  <c r="AN91" i="17"/>
  <c r="AH91" i="17"/>
  <c r="AD91" i="17"/>
  <c r="O91" i="8" s="1"/>
  <c r="W91" i="17"/>
  <c r="M91" i="8" s="1"/>
  <c r="S91" i="17"/>
  <c r="O91" i="17"/>
  <c r="K91" i="8" s="1"/>
  <c r="K91" i="17"/>
  <c r="G91" i="17"/>
  <c r="D91" i="17"/>
  <c r="AE91" i="17"/>
  <c r="P91" i="8" s="1"/>
  <c r="X91" i="17"/>
  <c r="T91" i="17"/>
  <c r="U91" i="17" s="1"/>
  <c r="P91" i="17"/>
  <c r="L91" i="17"/>
  <c r="H91" i="17"/>
  <c r="AQ91" i="17"/>
  <c r="AL91" i="17"/>
  <c r="AF91" i="17"/>
  <c r="Y91" i="17"/>
  <c r="BL91" i="17" s="1"/>
  <c r="BW91" i="17" s="1"/>
  <c r="Q91" i="17"/>
  <c r="I91" i="17"/>
  <c r="H91" i="8" s="1"/>
  <c r="E91" i="17"/>
  <c r="A91" i="17"/>
  <c r="D92" i="8"/>
  <c r="AT92" i="17"/>
  <c r="AR92" i="17"/>
  <c r="AM92" i="17"/>
  <c r="AG92" i="17"/>
  <c r="AI92" i="17" s="1"/>
  <c r="Z92" i="17"/>
  <c r="N92" i="8" s="1"/>
  <c r="V92" i="17"/>
  <c r="L92" i="8" s="1"/>
  <c r="R92" i="17"/>
  <c r="N92" i="17"/>
  <c r="J92" i="17"/>
  <c r="F92" i="17"/>
  <c r="F92" i="8" s="1"/>
  <c r="B92" i="17"/>
  <c r="AN92" i="17"/>
  <c r="AH92" i="17"/>
  <c r="AD92" i="17"/>
  <c r="O92" i="8" s="1"/>
  <c r="W92" i="17"/>
  <c r="M92" i="8" s="1"/>
  <c r="S92" i="17"/>
  <c r="O92" i="17"/>
  <c r="K92" i="8" s="1"/>
  <c r="K92" i="17"/>
  <c r="G92" i="17"/>
  <c r="D92" i="17"/>
  <c r="AE92" i="17"/>
  <c r="P92" i="8" s="1"/>
  <c r="X92" i="17"/>
  <c r="T92" i="17"/>
  <c r="U92" i="17" s="1"/>
  <c r="P92" i="17"/>
  <c r="L92" i="17"/>
  <c r="H92" i="17"/>
  <c r="AQ92" i="17"/>
  <c r="AL92" i="17"/>
  <c r="AF92" i="17"/>
  <c r="Y92" i="17"/>
  <c r="BL92" i="17" s="1"/>
  <c r="BW92" i="17" s="1"/>
  <c r="Q92" i="17"/>
  <c r="I92" i="17"/>
  <c r="H92" i="8" s="1"/>
  <c r="E92" i="17"/>
  <c r="A92" i="17"/>
  <c r="D93" i="8"/>
  <c r="AT93" i="17"/>
  <c r="AR93" i="17"/>
  <c r="AM93" i="17"/>
  <c r="AG93" i="17"/>
  <c r="AI93" i="17" s="1"/>
  <c r="Z93" i="17"/>
  <c r="N93" i="8" s="1"/>
  <c r="V93" i="17"/>
  <c r="L93" i="8" s="1"/>
  <c r="R93" i="17"/>
  <c r="N93" i="17"/>
  <c r="J93" i="17"/>
  <c r="F93" i="17"/>
  <c r="F93" i="8" s="1"/>
  <c r="B93" i="17"/>
  <c r="AN93" i="17"/>
  <c r="AH93" i="17"/>
  <c r="AD93" i="17"/>
  <c r="O93" i="8" s="1"/>
  <c r="W93" i="17"/>
  <c r="M93" i="8" s="1"/>
  <c r="S93" i="17"/>
  <c r="O93" i="17"/>
  <c r="K93" i="8" s="1"/>
  <c r="K93" i="17"/>
  <c r="G93" i="17"/>
  <c r="D93" i="17"/>
  <c r="AE93" i="17"/>
  <c r="P93" i="8" s="1"/>
  <c r="X93" i="17"/>
  <c r="T93" i="17"/>
  <c r="U93" i="17" s="1"/>
  <c r="P93" i="17"/>
  <c r="L93" i="17"/>
  <c r="H93" i="17"/>
  <c r="AQ93" i="17"/>
  <c r="AL93" i="17"/>
  <c r="AF93" i="17"/>
  <c r="Y93" i="17"/>
  <c r="BL93" i="17" s="1"/>
  <c r="BR93" i="17" s="1"/>
  <c r="Q93" i="17"/>
  <c r="I93" i="17"/>
  <c r="H93" i="8" s="1"/>
  <c r="E93" i="17"/>
  <c r="A93" i="17"/>
  <c r="D94" i="8"/>
  <c r="AT94" i="17"/>
  <c r="A94" i="17"/>
  <c r="AR94" i="17"/>
  <c r="AM94" i="17"/>
  <c r="AG94" i="17"/>
  <c r="AI94" i="17" s="1"/>
  <c r="Z94" i="17"/>
  <c r="N94" i="8" s="1"/>
  <c r="V94" i="17"/>
  <c r="L94" i="8" s="1"/>
  <c r="R94" i="17"/>
  <c r="N94" i="17"/>
  <c r="J94" i="17"/>
  <c r="F94" i="17"/>
  <c r="F94" i="8" s="1"/>
  <c r="B94" i="17"/>
  <c r="AN94" i="17"/>
  <c r="AH94" i="17"/>
  <c r="AD94" i="17"/>
  <c r="O94" i="8" s="1"/>
  <c r="W94" i="17"/>
  <c r="M94" i="8" s="1"/>
  <c r="S94" i="17"/>
  <c r="O94" i="17"/>
  <c r="K94" i="8" s="1"/>
  <c r="K94" i="17"/>
  <c r="G94" i="17"/>
  <c r="D94" i="17"/>
  <c r="AE94" i="17"/>
  <c r="P94" i="8" s="1"/>
  <c r="X94" i="17"/>
  <c r="T94" i="17"/>
  <c r="U94" i="17" s="1"/>
  <c r="P94" i="17"/>
  <c r="L94" i="17"/>
  <c r="H94" i="17"/>
  <c r="AQ94" i="17"/>
  <c r="AL94" i="17"/>
  <c r="AF94" i="17"/>
  <c r="Y94" i="17"/>
  <c r="BL94" i="17" s="1"/>
  <c r="BR94" i="17" s="1"/>
  <c r="Q94" i="17"/>
  <c r="I94" i="17"/>
  <c r="E94" i="17"/>
  <c r="D95" i="8"/>
  <c r="AT95" i="17"/>
  <c r="AR95" i="17"/>
  <c r="AM95" i="17"/>
  <c r="AG95" i="17"/>
  <c r="AI95" i="17" s="1"/>
  <c r="Z95" i="17"/>
  <c r="N95" i="8" s="1"/>
  <c r="V95" i="17"/>
  <c r="L95" i="8" s="1"/>
  <c r="R95" i="17"/>
  <c r="N95" i="17"/>
  <c r="J95" i="17"/>
  <c r="F95" i="17"/>
  <c r="F95" i="8" s="1"/>
  <c r="B95" i="17"/>
  <c r="AN95" i="17"/>
  <c r="AH95" i="17"/>
  <c r="AD95" i="17"/>
  <c r="O95" i="8" s="1"/>
  <c r="W95" i="17"/>
  <c r="M95" i="8" s="1"/>
  <c r="S95" i="17"/>
  <c r="O95" i="17"/>
  <c r="K95" i="8" s="1"/>
  <c r="K95" i="17"/>
  <c r="G95" i="17"/>
  <c r="D95" i="17"/>
  <c r="AE95" i="17"/>
  <c r="P95" i="8" s="1"/>
  <c r="X95" i="17"/>
  <c r="T95" i="17"/>
  <c r="U95" i="17" s="1"/>
  <c r="P95" i="17"/>
  <c r="L95" i="17"/>
  <c r="H95" i="17"/>
  <c r="AQ95" i="17"/>
  <c r="AL95" i="17"/>
  <c r="AF95" i="17"/>
  <c r="Y95" i="17"/>
  <c r="BL95" i="17" s="1"/>
  <c r="BW95" i="17" s="1"/>
  <c r="Q95" i="17"/>
  <c r="I95" i="17"/>
  <c r="H95" i="8" s="1"/>
  <c r="E95" i="17"/>
  <c r="A95" i="17"/>
  <c r="D96" i="8"/>
  <c r="AT96" i="17"/>
  <c r="AR96" i="17"/>
  <c r="AM96" i="17"/>
  <c r="AG96" i="17"/>
  <c r="AI96" i="17" s="1"/>
  <c r="Z96" i="17"/>
  <c r="N96" i="8" s="1"/>
  <c r="V96" i="17"/>
  <c r="L96" i="8" s="1"/>
  <c r="R96" i="17"/>
  <c r="N96" i="17"/>
  <c r="J96" i="17"/>
  <c r="F96" i="17"/>
  <c r="F96" i="8" s="1"/>
  <c r="B96" i="17"/>
  <c r="AN96" i="17"/>
  <c r="AH96" i="17"/>
  <c r="AD96" i="17"/>
  <c r="O96" i="8" s="1"/>
  <c r="W96" i="17"/>
  <c r="M96" i="8" s="1"/>
  <c r="S96" i="17"/>
  <c r="O96" i="17"/>
  <c r="K96" i="8" s="1"/>
  <c r="K96" i="17"/>
  <c r="G96" i="17"/>
  <c r="D96" i="17"/>
  <c r="AE96" i="17"/>
  <c r="P96" i="8" s="1"/>
  <c r="X96" i="17"/>
  <c r="T96" i="17"/>
  <c r="U96" i="17" s="1"/>
  <c r="P96" i="17"/>
  <c r="L96" i="17"/>
  <c r="H96" i="17"/>
  <c r="AQ96" i="17"/>
  <c r="AL96" i="17"/>
  <c r="AF96" i="17"/>
  <c r="Y96" i="17"/>
  <c r="BL96" i="17" s="1"/>
  <c r="BW96" i="17" s="1"/>
  <c r="Q96" i="17"/>
  <c r="I96" i="17"/>
  <c r="H96" i="8" s="1"/>
  <c r="E96" i="17"/>
  <c r="A96" i="17"/>
  <c r="D97" i="8"/>
  <c r="AT97" i="17"/>
  <c r="AR97" i="17"/>
  <c r="AM97" i="17"/>
  <c r="AG97" i="17"/>
  <c r="AI97" i="17" s="1"/>
  <c r="Z97" i="17"/>
  <c r="N97" i="8" s="1"/>
  <c r="V97" i="17"/>
  <c r="L97" i="8" s="1"/>
  <c r="R97" i="17"/>
  <c r="N97" i="17"/>
  <c r="J97" i="17"/>
  <c r="F97" i="17"/>
  <c r="F97" i="8" s="1"/>
  <c r="B97" i="17"/>
  <c r="AN97" i="17"/>
  <c r="AH97" i="17"/>
  <c r="AD97" i="17"/>
  <c r="O97" i="8" s="1"/>
  <c r="W97" i="17"/>
  <c r="M97" i="8" s="1"/>
  <c r="S97" i="17"/>
  <c r="O97" i="17"/>
  <c r="K97" i="8" s="1"/>
  <c r="K97" i="17"/>
  <c r="G97" i="17"/>
  <c r="D97" i="17"/>
  <c r="AE97" i="17"/>
  <c r="P97" i="8" s="1"/>
  <c r="X97" i="17"/>
  <c r="T97" i="17"/>
  <c r="U97" i="17" s="1"/>
  <c r="P97" i="17"/>
  <c r="L97" i="17"/>
  <c r="H97" i="17"/>
  <c r="AQ97" i="17"/>
  <c r="AL97" i="17"/>
  <c r="AF97" i="17"/>
  <c r="Y97" i="17"/>
  <c r="BL97" i="17" s="1"/>
  <c r="BR97" i="17" s="1"/>
  <c r="Q97" i="17"/>
  <c r="I97" i="17"/>
  <c r="H97" i="8" s="1"/>
  <c r="E97" i="17"/>
  <c r="A97" i="17"/>
  <c r="D98" i="8"/>
  <c r="AT98" i="17"/>
  <c r="A98" i="17"/>
  <c r="AR98" i="17"/>
  <c r="AM98" i="17"/>
  <c r="AG98" i="17"/>
  <c r="AI98" i="17" s="1"/>
  <c r="Z98" i="17"/>
  <c r="N98" i="8" s="1"/>
  <c r="V98" i="17"/>
  <c r="L98" i="8" s="1"/>
  <c r="R98" i="17"/>
  <c r="N98" i="17"/>
  <c r="J98" i="17"/>
  <c r="F98" i="17"/>
  <c r="F98" i="8" s="1"/>
  <c r="B98" i="17"/>
  <c r="AN98" i="17"/>
  <c r="AH98" i="17"/>
  <c r="AD98" i="17"/>
  <c r="O98" i="8" s="1"/>
  <c r="W98" i="17"/>
  <c r="M98" i="8" s="1"/>
  <c r="S98" i="17"/>
  <c r="O98" i="17"/>
  <c r="K98" i="8" s="1"/>
  <c r="K98" i="17"/>
  <c r="G98" i="17"/>
  <c r="D98" i="17"/>
  <c r="AE98" i="17"/>
  <c r="P98" i="8" s="1"/>
  <c r="X98" i="17"/>
  <c r="T98" i="17"/>
  <c r="U98" i="17" s="1"/>
  <c r="P98" i="17"/>
  <c r="L98" i="17"/>
  <c r="H98" i="17"/>
  <c r="AQ98" i="17"/>
  <c r="AL98" i="17"/>
  <c r="AF98" i="17"/>
  <c r="Y98" i="17"/>
  <c r="BL98" i="17" s="1"/>
  <c r="BW98" i="17" s="1"/>
  <c r="Q98" i="17"/>
  <c r="I98" i="17"/>
  <c r="E98" i="17"/>
  <c r="D99" i="8"/>
  <c r="AT99" i="17"/>
  <c r="AE99" i="17"/>
  <c r="P99" i="8" s="1"/>
  <c r="X99" i="17"/>
  <c r="T99" i="17"/>
  <c r="U99" i="17" s="1"/>
  <c r="P99" i="17"/>
  <c r="L99" i="17"/>
  <c r="H99" i="17"/>
  <c r="R99" i="17"/>
  <c r="F99" i="17"/>
  <c r="F99" i="8" s="1"/>
  <c r="AH99" i="17"/>
  <c r="W99" i="17"/>
  <c r="M99" i="8" s="1"/>
  <c r="K99" i="17"/>
  <c r="D99" i="17"/>
  <c r="AQ99" i="17"/>
  <c r="AL99" i="17"/>
  <c r="AF99" i="17"/>
  <c r="Y99" i="17"/>
  <c r="BL99" i="17" s="1"/>
  <c r="BW99" i="17" s="1"/>
  <c r="Q99" i="17"/>
  <c r="I99" i="17"/>
  <c r="E99" i="17"/>
  <c r="A99" i="17"/>
  <c r="J99" i="17"/>
  <c r="B99" i="17"/>
  <c r="AN99" i="17"/>
  <c r="AD99" i="17"/>
  <c r="O99" i="8" s="1"/>
  <c r="S99" i="17"/>
  <c r="G99" i="17"/>
  <c r="AR99" i="17"/>
  <c r="AM99" i="17"/>
  <c r="AG99" i="17"/>
  <c r="AI99" i="17" s="1"/>
  <c r="Z99" i="17"/>
  <c r="N99" i="8" s="1"/>
  <c r="V99" i="17"/>
  <c r="L99" i="8" s="1"/>
  <c r="N99" i="17"/>
  <c r="O99" i="17"/>
  <c r="K99" i="8" s="1"/>
  <c r="D100" i="8"/>
  <c r="D101" i="8"/>
  <c r="D102" i="8"/>
  <c r="CW182" i="15"/>
  <c r="CV182" i="15"/>
  <c r="CU182" i="15"/>
  <c r="CT182" i="15"/>
  <c r="CS182" i="15"/>
  <c r="CR182" i="15"/>
  <c r="CQ182" i="15"/>
  <c r="CP182" i="15"/>
  <c r="CO182" i="15"/>
  <c r="CN182" i="15"/>
  <c r="CM182" i="15"/>
  <c r="CL182" i="15"/>
  <c r="CK182" i="15"/>
  <c r="CJ182" i="15"/>
  <c r="CI182" i="15"/>
  <c r="CH182" i="15"/>
  <c r="CG182" i="15"/>
  <c r="CF182" i="15"/>
  <c r="CE182" i="15"/>
  <c r="CD182" i="15"/>
  <c r="CC182" i="15"/>
  <c r="CB182" i="15"/>
  <c r="CA182" i="15"/>
  <c r="BZ182" i="15"/>
  <c r="BY182" i="15"/>
  <c r="BY183" i="15" s="1"/>
  <c r="BX182" i="15"/>
  <c r="BW182" i="15"/>
  <c r="BV182" i="15"/>
  <c r="BU182" i="15"/>
  <c r="BT182" i="15"/>
  <c r="BS182" i="15"/>
  <c r="BR182" i="15"/>
  <c r="BQ182" i="15"/>
  <c r="BP182" i="15"/>
  <c r="BO182" i="15"/>
  <c r="BN182" i="15"/>
  <c r="BM182" i="15"/>
  <c r="BL182" i="15"/>
  <c r="BK182" i="15"/>
  <c r="BJ182" i="15"/>
  <c r="BI182" i="15"/>
  <c r="BH182" i="15"/>
  <c r="BG182" i="15"/>
  <c r="BF182" i="15"/>
  <c r="BE182" i="15"/>
  <c r="BD182" i="15"/>
  <c r="BC182" i="15"/>
  <c r="BB182" i="15"/>
  <c r="BA182" i="15"/>
  <c r="AZ182" i="15"/>
  <c r="AY182" i="15"/>
  <c r="AX182" i="15"/>
  <c r="AW182" i="15"/>
  <c r="AV182" i="15"/>
  <c r="AU182" i="15"/>
  <c r="AT182" i="15"/>
  <c r="AS182" i="15"/>
  <c r="AR182" i="15"/>
  <c r="AQ182" i="15"/>
  <c r="AP182" i="15"/>
  <c r="AO182" i="15"/>
  <c r="AN182" i="15"/>
  <c r="AM182" i="15"/>
  <c r="AL182" i="15"/>
  <c r="AK182" i="15"/>
  <c r="AJ182" i="15"/>
  <c r="AI182" i="15"/>
  <c r="AH182" i="15"/>
  <c r="AG182" i="15"/>
  <c r="AF182" i="15"/>
  <c r="AE182" i="15"/>
  <c r="AD182" i="15"/>
  <c r="AC182" i="15"/>
  <c r="AB182" i="15"/>
  <c r="AA182" i="15"/>
  <c r="Z182" i="15"/>
  <c r="Y182" i="15"/>
  <c r="X182" i="15"/>
  <c r="W182" i="15"/>
  <c r="V182" i="15"/>
  <c r="U182" i="15"/>
  <c r="T182" i="15"/>
  <c r="S182" i="15"/>
  <c r="R182" i="15"/>
  <c r="Q182" i="15"/>
  <c r="P182" i="15"/>
  <c r="O182" i="15"/>
  <c r="N182" i="15"/>
  <c r="M182" i="15"/>
  <c r="M183" i="15" s="1"/>
  <c r="L182" i="15"/>
  <c r="K182" i="15"/>
  <c r="J182" i="15"/>
  <c r="I182" i="15"/>
  <c r="H182" i="15"/>
  <c r="G182" i="15"/>
  <c r="F182" i="15"/>
  <c r="E182" i="15"/>
  <c r="D182" i="15"/>
  <c r="C182" i="15"/>
  <c r="B182" i="15"/>
  <c r="DF102" i="17"/>
  <c r="DE102" i="17"/>
  <c r="BF102" i="17"/>
  <c r="DC101" i="17"/>
  <c r="AW101" i="17"/>
  <c r="CV101" i="17"/>
  <c r="CZ100" i="17"/>
  <c r="CW100" i="17"/>
  <c r="BF100" i="17"/>
  <c r="DF100" i="17"/>
  <c r="R100" i="17"/>
  <c r="Z100" i="17"/>
  <c r="N100" i="8" s="1"/>
  <c r="AH100" i="17"/>
  <c r="AR101" i="17"/>
  <c r="AE102" i="17"/>
  <c r="P102" i="8" s="1"/>
  <c r="AE101" i="17"/>
  <c r="P101" i="8" s="1"/>
  <c r="R101" i="17"/>
  <c r="J102" i="17"/>
  <c r="R102" i="17"/>
  <c r="DA102" i="17"/>
  <c r="CZ102" i="17"/>
  <c r="DD102" i="17"/>
  <c r="CY101" i="17"/>
  <c r="DF101" i="17"/>
  <c r="DE101" i="17"/>
  <c r="CV100" i="17"/>
  <c r="DC100" i="17"/>
  <c r="BD100" i="17"/>
  <c r="AW100" i="17"/>
  <c r="N100" i="17"/>
  <c r="E100" i="17"/>
  <c r="Z101" i="17"/>
  <c r="N101" i="8" s="1"/>
  <c r="F101" i="17"/>
  <c r="AM101" i="17"/>
  <c r="CW102" i="17"/>
  <c r="DB101" i="17"/>
  <c r="CW101" i="17"/>
  <c r="DA101" i="17"/>
  <c r="CY100" i="17"/>
  <c r="CX100" i="17"/>
  <c r="AN100" i="17"/>
  <c r="Z102" i="17"/>
  <c r="N102" i="8" s="1"/>
  <c r="F102" i="17"/>
  <c r="DB102" i="17"/>
  <c r="CX102" i="17"/>
  <c r="F100" i="17"/>
  <c r="AE100" i="17"/>
  <c r="P100" i="8" s="1"/>
  <c r="AH101" i="17"/>
  <c r="E102" i="17"/>
  <c r="AW102" i="17"/>
  <c r="DC102" i="17"/>
  <c r="CY102" i="17"/>
  <c r="BD102" i="17"/>
  <c r="CX101" i="17"/>
  <c r="CZ101" i="17"/>
  <c r="DD101" i="17"/>
  <c r="BF101" i="17"/>
  <c r="DD100" i="17"/>
  <c r="DE100" i="17"/>
  <c r="DA100" i="17"/>
  <c r="AR100" i="17"/>
  <c r="J100" i="17"/>
  <c r="AM100" i="17"/>
  <c r="CV102" i="17"/>
  <c r="E101" i="17"/>
  <c r="AH102" i="17"/>
  <c r="AR102" i="17"/>
  <c r="AN101" i="17"/>
  <c r="N102" i="17"/>
  <c r="J101" i="17"/>
  <c r="N101" i="17"/>
  <c r="AN102" i="17"/>
  <c r="O100" i="17"/>
  <c r="K100" i="8" s="1"/>
  <c r="O101" i="17"/>
  <c r="K101" i="8" s="1"/>
  <c r="AM102" i="17"/>
  <c r="O102" i="17"/>
  <c r="K102" i="8" s="1"/>
  <c r="BD101" i="17"/>
  <c r="DB100" i="17"/>
  <c r="Z4" i="17"/>
  <c r="AF4" i="17"/>
  <c r="DE4" i="17"/>
  <c r="BD4" i="17"/>
  <c r="A4" i="17"/>
  <c r="AR4" i="17"/>
  <c r="DA4" i="17"/>
  <c r="DC4" i="17"/>
  <c r="DB4" i="17"/>
  <c r="AQ4" i="17"/>
  <c r="CZ4" i="17"/>
  <c r="DD4" i="17"/>
  <c r="CV4" i="17"/>
  <c r="N4" i="17"/>
  <c r="O4" i="17"/>
  <c r="Q4" i="17"/>
  <c r="CW4" i="17"/>
  <c r="CY4" i="17"/>
  <c r="F4" i="17"/>
  <c r="DI4" i="17"/>
  <c r="AM4" i="17"/>
  <c r="J4" i="17"/>
  <c r="T4" i="17"/>
  <c r="AN4" i="17"/>
  <c r="AE4" i="17"/>
  <c r="AL4" i="17"/>
  <c r="AV4" i="17"/>
  <c r="CX4" i="17"/>
  <c r="DF4" i="17"/>
  <c r="AH4" i="17"/>
  <c r="R4" i="17"/>
  <c r="I4" i="17"/>
  <c r="BF4" i="17"/>
  <c r="AW4" i="17"/>
  <c r="F3" i="17"/>
  <c r="A3" i="17"/>
  <c r="R3" i="17"/>
  <c r="AM3" i="17"/>
  <c r="AW3" i="17"/>
  <c r="DC3" i="17"/>
  <c r="DE3" i="17"/>
  <c r="DD3" i="17"/>
  <c r="K4" i="8" l="1"/>
  <c r="I4" i="8"/>
  <c r="P4" i="8"/>
  <c r="N4" i="8"/>
  <c r="H4" i="8"/>
  <c r="AX94" i="17"/>
  <c r="I94" i="8"/>
  <c r="AY62" i="17"/>
  <c r="I62" i="8"/>
  <c r="AX26" i="17"/>
  <c r="I26" i="8"/>
  <c r="AY10" i="17"/>
  <c r="I10" i="8"/>
  <c r="AX39" i="17"/>
  <c r="I39" i="8"/>
  <c r="AX37" i="17"/>
  <c r="I37" i="8"/>
  <c r="AY56" i="17"/>
  <c r="I56" i="8"/>
  <c r="AY16" i="17"/>
  <c r="I16" i="8"/>
  <c r="AX57" i="17"/>
  <c r="I57" i="8"/>
  <c r="AX9" i="17"/>
  <c r="I9" i="8"/>
  <c r="AY20" i="17"/>
  <c r="I20" i="8"/>
  <c r="AY97" i="17"/>
  <c r="I97" i="8"/>
  <c r="AY82" i="17"/>
  <c r="I82" i="8"/>
  <c r="AY50" i="17"/>
  <c r="I50" i="8"/>
  <c r="AY75" i="17"/>
  <c r="I75" i="8"/>
  <c r="AY59" i="17"/>
  <c r="I59" i="8"/>
  <c r="AX96" i="17"/>
  <c r="I96" i="8"/>
  <c r="AX64" i="17"/>
  <c r="I64" i="8"/>
  <c r="AY73" i="17"/>
  <c r="I73" i="8"/>
  <c r="AX25" i="17"/>
  <c r="I25" i="8"/>
  <c r="DJ48" i="17"/>
  <c r="DK48" i="17" s="1"/>
  <c r="BB48" i="17" s="1"/>
  <c r="BC48" i="17" s="1"/>
  <c r="H48" i="8"/>
  <c r="AY90" i="17"/>
  <c r="I90" i="8"/>
  <c r="AY74" i="17"/>
  <c r="I74" i="8"/>
  <c r="AY58" i="17"/>
  <c r="I58" i="8"/>
  <c r="AY42" i="17"/>
  <c r="I42" i="8"/>
  <c r="AY22" i="17"/>
  <c r="I22" i="8"/>
  <c r="AY6" i="17"/>
  <c r="I6" i="8"/>
  <c r="AX83" i="17"/>
  <c r="I83" i="8"/>
  <c r="AX67" i="17"/>
  <c r="I67" i="8"/>
  <c r="AX51" i="17"/>
  <c r="I51" i="8"/>
  <c r="AX35" i="17"/>
  <c r="I35" i="8"/>
  <c r="AX11" i="17"/>
  <c r="I11" i="8"/>
  <c r="AY93" i="17"/>
  <c r="I93" i="8"/>
  <c r="AX85" i="17"/>
  <c r="I85" i="8"/>
  <c r="AX53" i="17"/>
  <c r="I53" i="8"/>
  <c r="AX13" i="17"/>
  <c r="I13" i="8"/>
  <c r="AX5" i="17"/>
  <c r="I5" i="8"/>
  <c r="AY80" i="17"/>
  <c r="I80" i="8"/>
  <c r="AY48" i="17"/>
  <c r="I48" i="8"/>
  <c r="AY8" i="17"/>
  <c r="I8" i="8"/>
  <c r="AX41" i="17"/>
  <c r="I41" i="8"/>
  <c r="AY84" i="17"/>
  <c r="I84" i="8"/>
  <c r="AY44" i="17"/>
  <c r="I44" i="8"/>
  <c r="AY17" i="17"/>
  <c r="I17" i="8"/>
  <c r="DJ98" i="17"/>
  <c r="DK98" i="17" s="1"/>
  <c r="BB98" i="17" s="1"/>
  <c r="BC98" i="17" s="1"/>
  <c r="H98" i="8"/>
  <c r="DJ94" i="17"/>
  <c r="DK94" i="17" s="1"/>
  <c r="BB94" i="17" s="1"/>
  <c r="BC94" i="17" s="1"/>
  <c r="H94" i="8"/>
  <c r="AX78" i="17"/>
  <c r="I78" i="8"/>
  <c r="AY46" i="17"/>
  <c r="I46" i="8"/>
  <c r="AX30" i="17"/>
  <c r="I30" i="8"/>
  <c r="AX87" i="17"/>
  <c r="I87" i="8"/>
  <c r="AY71" i="17"/>
  <c r="I71" i="8"/>
  <c r="AY55" i="17"/>
  <c r="I55" i="8"/>
  <c r="AX27" i="17"/>
  <c r="I27" i="8"/>
  <c r="AX15" i="17"/>
  <c r="I15" i="8"/>
  <c r="AX69" i="17"/>
  <c r="I69" i="8"/>
  <c r="AX61" i="17"/>
  <c r="I61" i="8"/>
  <c r="AY88" i="17"/>
  <c r="I88" i="8"/>
  <c r="AY36" i="17"/>
  <c r="I36" i="8"/>
  <c r="AY60" i="17"/>
  <c r="I60" i="8"/>
  <c r="AY98" i="17"/>
  <c r="I98" i="8"/>
  <c r="AY66" i="17"/>
  <c r="I66" i="8"/>
  <c r="AX34" i="17"/>
  <c r="I34" i="8"/>
  <c r="AY14" i="17"/>
  <c r="I14" i="8"/>
  <c r="AY99" i="17"/>
  <c r="I99" i="8"/>
  <c r="AY91" i="17"/>
  <c r="I91" i="8"/>
  <c r="AY43" i="17"/>
  <c r="I43" i="8"/>
  <c r="AY19" i="17"/>
  <c r="I19" i="8"/>
  <c r="AX29" i="17"/>
  <c r="I29" i="8"/>
  <c r="AX32" i="17"/>
  <c r="I32" i="8"/>
  <c r="AY24" i="17"/>
  <c r="I24" i="8"/>
  <c r="AY52" i="17"/>
  <c r="I52" i="8"/>
  <c r="AY76" i="17"/>
  <c r="I76" i="8"/>
  <c r="AX65" i="17"/>
  <c r="I65" i="8"/>
  <c r="AX33" i="17"/>
  <c r="I33" i="8"/>
  <c r="AX81" i="17"/>
  <c r="I81" i="8"/>
  <c r="DJ99" i="17"/>
  <c r="DK99" i="17" s="1"/>
  <c r="BB99" i="17" s="1"/>
  <c r="BC99" i="17" s="1"/>
  <c r="H99" i="8"/>
  <c r="AY86" i="17"/>
  <c r="I86" i="8"/>
  <c r="AY70" i="17"/>
  <c r="I70" i="8"/>
  <c r="AY54" i="17"/>
  <c r="I54" i="8"/>
  <c r="AY38" i="17"/>
  <c r="I38" i="8"/>
  <c r="AY18" i="17"/>
  <c r="I18" i="8"/>
  <c r="AY95" i="17"/>
  <c r="I95" i="8"/>
  <c r="AX79" i="17"/>
  <c r="I79" i="8"/>
  <c r="AX63" i="17"/>
  <c r="I63" i="8"/>
  <c r="AX47" i="17"/>
  <c r="I47" i="8"/>
  <c r="AX31" i="17"/>
  <c r="I31" i="8"/>
  <c r="AY23" i="17"/>
  <c r="I23" i="8"/>
  <c r="AX7" i="17"/>
  <c r="I7" i="8"/>
  <c r="AY77" i="17"/>
  <c r="I77" i="8"/>
  <c r="AY45" i="17"/>
  <c r="I45" i="8"/>
  <c r="AY21" i="17"/>
  <c r="I21" i="8"/>
  <c r="AY72" i="17"/>
  <c r="I72" i="8"/>
  <c r="AY40" i="17"/>
  <c r="I40" i="8"/>
  <c r="AY89" i="17"/>
  <c r="I89" i="8"/>
  <c r="AY68" i="17"/>
  <c r="I68" i="8"/>
  <c r="AX92" i="17"/>
  <c r="I92" i="8"/>
  <c r="AY28" i="17"/>
  <c r="I28" i="8"/>
  <c r="AX12" i="17"/>
  <c r="I12" i="8"/>
  <c r="AY49" i="17"/>
  <c r="I49" i="8"/>
  <c r="BW94" i="17"/>
  <c r="BY94" i="17" s="1"/>
  <c r="L183" i="15"/>
  <c r="BX183" i="15"/>
  <c r="K183" i="15"/>
  <c r="J183" i="15" s="1"/>
  <c r="I183" i="15" s="1"/>
  <c r="H183" i="15" s="1"/>
  <c r="G183" i="15" s="1"/>
  <c r="F183" i="15" s="1"/>
  <c r="E183" i="15" s="1"/>
  <c r="D183" i="15" s="1"/>
  <c r="C183" i="15" s="1"/>
  <c r="BW183" i="15"/>
  <c r="BV183" i="15" s="1"/>
  <c r="BU183" i="15" s="1"/>
  <c r="BT183" i="15" s="1"/>
  <c r="BS183" i="15" s="1"/>
  <c r="BR183" i="15" s="1"/>
  <c r="BQ183" i="15" s="1"/>
  <c r="BP183" i="15" s="1"/>
  <c r="BO183" i="15" s="1"/>
  <c r="BN183" i="15" s="1"/>
  <c r="BM183" i="15" s="1"/>
  <c r="BL183" i="15" s="1"/>
  <c r="BK183" i="15" s="1"/>
  <c r="BJ183" i="15" s="1"/>
  <c r="BI183" i="15" s="1"/>
  <c r="BH183" i="15" s="1"/>
  <c r="BG183" i="15" s="1"/>
  <c r="BF183" i="15" s="1"/>
  <c r="BE183" i="15" s="1"/>
  <c r="BD183" i="15" s="1"/>
  <c r="BC183" i="15" s="1"/>
  <c r="BB183" i="15" s="1"/>
  <c r="BA183" i="15" s="1"/>
  <c r="AZ183" i="15" s="1"/>
  <c r="AY183" i="15" s="1"/>
  <c r="AX183" i="15" s="1"/>
  <c r="AW183" i="15" s="1"/>
  <c r="AV183" i="15" s="1"/>
  <c r="AU183" i="15" s="1"/>
  <c r="AT183" i="15" s="1"/>
  <c r="AS183" i="15" s="1"/>
  <c r="AR183" i="15" s="1"/>
  <c r="AQ183" i="15" s="1"/>
  <c r="AP183" i="15" s="1"/>
  <c r="AO183" i="15" s="1"/>
  <c r="AN183" i="15" s="1"/>
  <c r="AM183" i="15" s="1"/>
  <c r="AL183" i="15" s="1"/>
  <c r="AK183" i="15" s="1"/>
  <c r="AJ183" i="15" s="1"/>
  <c r="AI183" i="15" s="1"/>
  <c r="AH183" i="15" s="1"/>
  <c r="AG183" i="15" s="1"/>
  <c r="AF183" i="15" s="1"/>
  <c r="AE183" i="15" s="1"/>
  <c r="AD183" i="15" s="1"/>
  <c r="AC183" i="15" s="1"/>
  <c r="AB183" i="15" s="1"/>
  <c r="AA183" i="15" s="1"/>
  <c r="Z183" i="15" s="1"/>
  <c r="Y183" i="15" s="1"/>
  <c r="X183" i="15" s="1"/>
  <c r="W183" i="15" s="1"/>
  <c r="V183" i="15" s="1"/>
  <c r="U183" i="15" s="1"/>
  <c r="T183" i="15" s="1"/>
  <c r="S183" i="15" s="1"/>
  <c r="R183" i="15" s="1"/>
  <c r="Q183" i="15" s="1"/>
  <c r="P183" i="15" s="1"/>
  <c r="O183" i="15" s="1"/>
  <c r="N183" i="15" s="1"/>
  <c r="DJ4" i="17"/>
  <c r="CQ4" i="17"/>
  <c r="CR4" i="17" s="1"/>
  <c r="P4" i="17"/>
  <c r="S4" i="17"/>
  <c r="U4" i="17"/>
  <c r="F4" i="8"/>
  <c r="BG4" i="17"/>
  <c r="BE4" i="17"/>
  <c r="BR37" i="17"/>
  <c r="BS37" i="17" s="1"/>
  <c r="BR40" i="17"/>
  <c r="BS40" i="17" s="1"/>
  <c r="BW13" i="17"/>
  <c r="BX13" i="17" s="1"/>
  <c r="BW45" i="17"/>
  <c r="BY45" i="17" s="1"/>
  <c r="BR71" i="17"/>
  <c r="BS71" i="17" s="1"/>
  <c r="BR72" i="17"/>
  <c r="BT72" i="17" s="1"/>
  <c r="BW61" i="17"/>
  <c r="BY61" i="17" s="1"/>
  <c r="BR96" i="17"/>
  <c r="BU96" i="17" s="1"/>
  <c r="BW77" i="17"/>
  <c r="BX77" i="17" s="1"/>
  <c r="BR15" i="17"/>
  <c r="BU15" i="17" s="1"/>
  <c r="BW29" i="17"/>
  <c r="BX29" i="17" s="1"/>
  <c r="BR99" i="17"/>
  <c r="BS99" i="17" s="1"/>
  <c r="BW81" i="17"/>
  <c r="BX81" i="17" s="1"/>
  <c r="BW65" i="17"/>
  <c r="BY65" i="17" s="1"/>
  <c r="BW33" i="17"/>
  <c r="BY33" i="17" s="1"/>
  <c r="BW17" i="17"/>
  <c r="BX17" i="17" s="1"/>
  <c r="BR87" i="17"/>
  <c r="BT87" i="17" s="1"/>
  <c r="BW85" i="17"/>
  <c r="BY85" i="17" s="1"/>
  <c r="BW5" i="17"/>
  <c r="BX5" i="17" s="1"/>
  <c r="BR78" i="17"/>
  <c r="BU78" i="17" s="1"/>
  <c r="BR49" i="17"/>
  <c r="BS49" i="17" s="1"/>
  <c r="BR19" i="17"/>
  <c r="BU19" i="17" s="1"/>
  <c r="BR54" i="17"/>
  <c r="BU54" i="17" s="1"/>
  <c r="BR25" i="17"/>
  <c r="BT25" i="17" s="1"/>
  <c r="BR6" i="17"/>
  <c r="BU6" i="17" s="1"/>
  <c r="BR56" i="17"/>
  <c r="BS56" i="17" s="1"/>
  <c r="BR23" i="17"/>
  <c r="BT23" i="17" s="1"/>
  <c r="BW69" i="17"/>
  <c r="BY69" i="17" s="1"/>
  <c r="BW53" i="17"/>
  <c r="BY53" i="17" s="1"/>
  <c r="BW21" i="17"/>
  <c r="BX21" i="17" s="1"/>
  <c r="BR64" i="17"/>
  <c r="BU64" i="17" s="1"/>
  <c r="BR32" i="17"/>
  <c r="BU32" i="17" s="1"/>
  <c r="BR10" i="17"/>
  <c r="BS10" i="17" s="1"/>
  <c r="BR91" i="17"/>
  <c r="BU91" i="17" s="1"/>
  <c r="BR63" i="17"/>
  <c r="BU63" i="17" s="1"/>
  <c r="BR30" i="17"/>
  <c r="BT30" i="17" s="1"/>
  <c r="BW93" i="17"/>
  <c r="BY93" i="17" s="1"/>
  <c r="BW73" i="17"/>
  <c r="BX73" i="17" s="1"/>
  <c r="BW57" i="17"/>
  <c r="BY57" i="17" s="1"/>
  <c r="BW41" i="17"/>
  <c r="BY41" i="17" s="1"/>
  <c r="BW9" i="17"/>
  <c r="BX9" i="17" s="1"/>
  <c r="BR98" i="17"/>
  <c r="BS98" i="17" s="1"/>
  <c r="BW89" i="17"/>
  <c r="BX89" i="17" s="1"/>
  <c r="BR75" i="17"/>
  <c r="BT75" i="17" s="1"/>
  <c r="BR60" i="17"/>
  <c r="BS60" i="17" s="1"/>
  <c r="BR44" i="17"/>
  <c r="BT44" i="17" s="1"/>
  <c r="BR27" i="17"/>
  <c r="BS27" i="17" s="1"/>
  <c r="BR16" i="17"/>
  <c r="BT16" i="17" s="1"/>
  <c r="BR7" i="17"/>
  <c r="BU7" i="17" s="1"/>
  <c r="BR92" i="17"/>
  <c r="BT92" i="17" s="1"/>
  <c r="BR83" i="17"/>
  <c r="BS83" i="17" s="1"/>
  <c r="BW90" i="17"/>
  <c r="BY90" i="17" s="1"/>
  <c r="BW82" i="17"/>
  <c r="BY82" i="17" s="1"/>
  <c r="BW74" i="17"/>
  <c r="BY74" i="17" s="1"/>
  <c r="BW66" i="17"/>
  <c r="BY66" i="17" s="1"/>
  <c r="BW58" i="17"/>
  <c r="BY58" i="17" s="1"/>
  <c r="BW50" i="17"/>
  <c r="BY50" i="17" s="1"/>
  <c r="BW42" i="17"/>
  <c r="BY42" i="17" s="1"/>
  <c r="BW34" i="17"/>
  <c r="BY34" i="17" s="1"/>
  <c r="BW22" i="17"/>
  <c r="BY22" i="17" s="1"/>
  <c r="BR46" i="17"/>
  <c r="BS46" i="17" s="1"/>
  <c r="BR28" i="17"/>
  <c r="BU28" i="17" s="1"/>
  <c r="BR8" i="17"/>
  <c r="BU8" i="17" s="1"/>
  <c r="BR84" i="17"/>
  <c r="BT84" i="17" s="1"/>
  <c r="BR26" i="17"/>
  <c r="BT26" i="17" s="1"/>
  <c r="BW97" i="17"/>
  <c r="BX97" i="17" s="1"/>
  <c r="BW51" i="17"/>
  <c r="BX51" i="17" s="1"/>
  <c r="BW39" i="17"/>
  <c r="BY39" i="17" s="1"/>
  <c r="BW31" i="17"/>
  <c r="BX31" i="17" s="1"/>
  <c r="BR79" i="17"/>
  <c r="BT79" i="17" s="1"/>
  <c r="BR68" i="17"/>
  <c r="BT68" i="17" s="1"/>
  <c r="BR20" i="17"/>
  <c r="BT20" i="17" s="1"/>
  <c r="BR12" i="17"/>
  <c r="BU12" i="17" s="1"/>
  <c r="BR88" i="17"/>
  <c r="BU88" i="17" s="1"/>
  <c r="BR47" i="17"/>
  <c r="BT47" i="17" s="1"/>
  <c r="BR36" i="17"/>
  <c r="BU36" i="17" s="1"/>
  <c r="BR24" i="17"/>
  <c r="BU24" i="17" s="1"/>
  <c r="BW86" i="17"/>
  <c r="BY86" i="17" s="1"/>
  <c r="BW70" i="17"/>
  <c r="BX70" i="17" s="1"/>
  <c r="BW62" i="17"/>
  <c r="BY62" i="17" s="1"/>
  <c r="BW38" i="17"/>
  <c r="BX38" i="17" s="1"/>
  <c r="BW18" i="17"/>
  <c r="BY18" i="17" s="1"/>
  <c r="BW14" i="17"/>
  <c r="BY14" i="17" s="1"/>
  <c r="BR76" i="17"/>
  <c r="BS76" i="17" s="1"/>
  <c r="BR52" i="17"/>
  <c r="BU52" i="17" s="1"/>
  <c r="BW67" i="17"/>
  <c r="BX67" i="17" s="1"/>
  <c r="BW59" i="17"/>
  <c r="BX59" i="17" s="1"/>
  <c r="BW55" i="17"/>
  <c r="BX55" i="17" s="1"/>
  <c r="BW43" i="17"/>
  <c r="BX43" i="17" s="1"/>
  <c r="BW35" i="17"/>
  <c r="BX35" i="17" s="1"/>
  <c r="BW11" i="17"/>
  <c r="BY11" i="17" s="1"/>
  <c r="BR48" i="17"/>
  <c r="BT48" i="17" s="1"/>
  <c r="BR95" i="17"/>
  <c r="BS95" i="17" s="1"/>
  <c r="BR80" i="17"/>
  <c r="BT80" i="17" s="1"/>
  <c r="F3" i="8"/>
  <c r="A3" i="8"/>
  <c r="B183" i="15"/>
  <c r="CA98" i="17"/>
  <c r="CA96" i="17"/>
  <c r="CA94" i="17"/>
  <c r="CA92" i="17"/>
  <c r="CA90" i="17"/>
  <c r="CA88" i="17"/>
  <c r="CA86" i="17"/>
  <c r="CA84" i="17"/>
  <c r="CA82" i="17"/>
  <c r="CA80" i="17"/>
  <c r="CA78" i="17"/>
  <c r="CA76" i="17"/>
  <c r="CA74" i="17"/>
  <c r="CA72" i="17"/>
  <c r="CA70" i="17"/>
  <c r="CA68" i="17"/>
  <c r="CA66" i="17"/>
  <c r="CA64" i="17"/>
  <c r="CA62" i="17"/>
  <c r="CA61" i="17"/>
  <c r="CA59" i="17"/>
  <c r="CA56" i="17"/>
  <c r="CA54" i="17"/>
  <c r="CA52" i="17"/>
  <c r="CA51" i="17"/>
  <c r="CA49" i="17"/>
  <c r="CA46" i="17"/>
  <c r="CA44" i="17"/>
  <c r="CA42" i="17"/>
  <c r="CA40" i="17"/>
  <c r="CA39" i="17"/>
  <c r="CA37" i="17"/>
  <c r="CA34" i="17"/>
  <c r="CA32" i="17"/>
  <c r="CA30" i="17"/>
  <c r="CA29" i="17"/>
  <c r="CA27" i="17"/>
  <c r="CA25" i="17"/>
  <c r="CA23" i="17"/>
  <c r="CA22" i="17"/>
  <c r="CA20" i="17"/>
  <c r="CA18" i="17"/>
  <c r="CA16" i="17"/>
  <c r="CA13" i="17"/>
  <c r="CA11" i="17"/>
  <c r="CA9" i="17"/>
  <c r="CA6" i="17"/>
  <c r="CA99" i="17"/>
  <c r="CA97" i="17"/>
  <c r="CA95" i="17"/>
  <c r="CA93" i="17"/>
  <c r="CA91" i="17"/>
  <c r="CA89" i="17"/>
  <c r="CA87" i="17"/>
  <c r="CA85" i="17"/>
  <c r="CA83" i="17"/>
  <c r="CA81" i="17"/>
  <c r="CA79" i="17"/>
  <c r="CA77" i="17"/>
  <c r="CA75" i="17"/>
  <c r="CA73" i="17"/>
  <c r="CA71" i="17"/>
  <c r="CA69" i="17"/>
  <c r="CA67" i="17"/>
  <c r="CA65" i="17"/>
  <c r="CA63" i="17"/>
  <c r="CA60" i="17"/>
  <c r="CA58" i="17"/>
  <c r="CA57" i="17"/>
  <c r="CA55" i="17"/>
  <c r="CA53" i="17"/>
  <c r="CA50" i="17"/>
  <c r="CA48" i="17"/>
  <c r="CA47" i="17"/>
  <c r="CA45" i="17"/>
  <c r="CA43" i="17"/>
  <c r="CA41" i="17"/>
  <c r="CA38" i="17"/>
  <c r="CA36" i="17"/>
  <c r="CA35" i="17"/>
  <c r="CA33" i="17"/>
  <c r="CA31" i="17"/>
  <c r="CA28" i="17"/>
  <c r="CA26" i="17"/>
  <c r="CA24" i="17"/>
  <c r="CA21" i="17"/>
  <c r="CA19" i="17"/>
  <c r="CA17" i="17"/>
  <c r="CA15" i="17"/>
  <c r="CA14" i="17"/>
  <c r="CA12" i="17"/>
  <c r="CA10" i="17"/>
  <c r="CA8" i="17"/>
  <c r="CA7" i="17"/>
  <c r="CA5" i="17"/>
  <c r="BX99" i="17"/>
  <c r="BY99" i="17"/>
  <c r="BX96" i="17"/>
  <c r="BY96" i="17"/>
  <c r="BX92" i="17"/>
  <c r="BY92" i="17"/>
  <c r="BX91" i="17"/>
  <c r="BY91" i="17"/>
  <c r="BY88" i="17"/>
  <c r="BX88" i="17"/>
  <c r="BY87" i="17"/>
  <c r="BX87" i="17"/>
  <c r="BY84" i="17"/>
  <c r="BX84" i="17"/>
  <c r="BY83" i="17"/>
  <c r="BX83" i="17"/>
  <c r="BY80" i="17"/>
  <c r="BX80" i="17"/>
  <c r="BY79" i="17"/>
  <c r="BX79" i="17"/>
  <c r="BY78" i="17"/>
  <c r="BX78" i="17"/>
  <c r="BY76" i="17"/>
  <c r="BX76" i="17"/>
  <c r="BX75" i="17"/>
  <c r="BY75" i="17"/>
  <c r="BY72" i="17"/>
  <c r="BX72" i="17"/>
  <c r="BY71" i="17"/>
  <c r="BX71" i="17"/>
  <c r="BY68" i="17"/>
  <c r="BX68" i="17"/>
  <c r="BY64" i="17"/>
  <c r="BX64" i="17"/>
  <c r="BY63" i="17"/>
  <c r="BX63" i="17"/>
  <c r="BY60" i="17"/>
  <c r="BX60" i="17"/>
  <c r="BY56" i="17"/>
  <c r="BX56" i="17"/>
  <c r="BX54" i="17"/>
  <c r="BY54" i="17"/>
  <c r="BY52" i="17"/>
  <c r="BX52" i="17"/>
  <c r="BX49" i="17"/>
  <c r="BY49" i="17"/>
  <c r="BY48" i="17"/>
  <c r="BX48" i="17"/>
  <c r="BY47" i="17"/>
  <c r="BX47" i="17"/>
  <c r="BY46" i="17"/>
  <c r="BX46" i="17"/>
  <c r="BY44" i="17"/>
  <c r="BX44" i="17"/>
  <c r="BY40" i="17"/>
  <c r="BX40" i="17"/>
  <c r="BY37" i="17"/>
  <c r="BX37" i="17"/>
  <c r="BY36" i="17"/>
  <c r="BX36" i="17"/>
  <c r="BY32" i="17"/>
  <c r="BX32" i="17"/>
  <c r="BY30" i="17"/>
  <c r="BX30" i="17"/>
  <c r="BY28" i="17"/>
  <c r="BX28" i="17"/>
  <c r="BY27" i="17"/>
  <c r="BX27" i="17"/>
  <c r="BY26" i="17"/>
  <c r="BX26" i="17"/>
  <c r="BY25" i="17"/>
  <c r="BX25" i="17"/>
  <c r="BY24" i="17"/>
  <c r="BX24" i="17"/>
  <c r="BY23" i="17"/>
  <c r="BX23" i="17"/>
  <c r="BY20" i="17"/>
  <c r="BX20" i="17"/>
  <c r="BY19" i="17"/>
  <c r="BX19" i="17"/>
  <c r="BY16" i="17"/>
  <c r="BX16" i="17"/>
  <c r="BY15" i="17"/>
  <c r="BX15" i="17"/>
  <c r="BY12" i="17"/>
  <c r="BX12" i="17"/>
  <c r="BY10" i="17"/>
  <c r="BX10" i="17"/>
  <c r="BY8" i="17"/>
  <c r="BX8" i="17"/>
  <c r="BY7" i="17"/>
  <c r="BX7" i="17"/>
  <c r="BY6" i="17"/>
  <c r="BX6" i="17"/>
  <c r="BX95" i="17"/>
  <c r="BY95" i="17"/>
  <c r="BX98" i="17"/>
  <c r="BY98" i="17"/>
  <c r="BS85" i="17"/>
  <c r="BT85" i="17"/>
  <c r="BU85" i="17"/>
  <c r="BT82" i="17"/>
  <c r="BU82" i="17"/>
  <c r="BS82" i="17"/>
  <c r="BT77" i="17"/>
  <c r="BU77" i="17"/>
  <c r="BS77" i="17"/>
  <c r="BT70" i="17"/>
  <c r="BS70" i="17"/>
  <c r="BU70" i="17"/>
  <c r="BS69" i="17"/>
  <c r="BU69" i="17"/>
  <c r="BT69" i="17"/>
  <c r="BS62" i="17"/>
  <c r="BT62" i="17"/>
  <c r="BU62" i="17"/>
  <c r="BU61" i="17"/>
  <c r="BT61" i="17"/>
  <c r="BS61" i="17"/>
  <c r="BS53" i="17"/>
  <c r="BU53" i="17"/>
  <c r="BT53" i="17"/>
  <c r="BS51" i="17"/>
  <c r="BU51" i="17"/>
  <c r="BT51" i="17"/>
  <c r="BS35" i="17"/>
  <c r="BU35" i="17"/>
  <c r="BT35" i="17"/>
  <c r="BT34" i="17"/>
  <c r="BU34" i="17"/>
  <c r="BS34" i="17"/>
  <c r="BU33" i="17"/>
  <c r="BT33" i="17"/>
  <c r="BS33" i="17"/>
  <c r="BU31" i="17"/>
  <c r="BT31" i="17"/>
  <c r="BS31" i="17"/>
  <c r="BT22" i="17"/>
  <c r="BS22" i="17"/>
  <c r="BU22" i="17"/>
  <c r="BS21" i="17"/>
  <c r="BT21" i="17"/>
  <c r="BU21" i="17"/>
  <c r="BT18" i="17"/>
  <c r="BU18" i="17"/>
  <c r="BS18" i="17"/>
  <c r="BS17" i="17"/>
  <c r="BT17" i="17"/>
  <c r="BU17" i="17"/>
  <c r="BS14" i="17"/>
  <c r="BT14" i="17"/>
  <c r="BU14" i="17"/>
  <c r="BT13" i="17"/>
  <c r="BU13" i="17"/>
  <c r="BS13" i="17"/>
  <c r="BS9" i="17"/>
  <c r="BU9" i="17"/>
  <c r="BT9" i="17"/>
  <c r="BU94" i="17"/>
  <c r="BT94" i="17"/>
  <c r="BS94" i="17"/>
  <c r="BU97" i="17"/>
  <c r="BT97" i="17"/>
  <c r="BS97" i="17"/>
  <c r="BS93" i="17"/>
  <c r="BT93" i="17"/>
  <c r="BU93" i="17"/>
  <c r="BT90" i="17"/>
  <c r="BU90" i="17"/>
  <c r="BS90" i="17"/>
  <c r="BU89" i="17"/>
  <c r="BT89" i="17"/>
  <c r="BS89" i="17"/>
  <c r="BT86" i="17"/>
  <c r="BS86" i="17"/>
  <c r="BU86" i="17"/>
  <c r="BT81" i="17"/>
  <c r="BU81" i="17"/>
  <c r="BS81" i="17"/>
  <c r="BU74" i="17"/>
  <c r="BS74" i="17"/>
  <c r="BT74" i="17"/>
  <c r="BS73" i="17"/>
  <c r="BU73" i="17"/>
  <c r="BT73" i="17"/>
  <c r="BS67" i="17"/>
  <c r="BU67" i="17"/>
  <c r="BT67" i="17"/>
  <c r="BT66" i="17"/>
  <c r="BU66" i="17"/>
  <c r="BS66" i="17"/>
  <c r="BT65" i="17"/>
  <c r="BU65" i="17"/>
  <c r="BS65" i="17"/>
  <c r="BS59" i="17"/>
  <c r="BT59" i="17"/>
  <c r="BU59" i="17"/>
  <c r="BT58" i="17"/>
  <c r="BU58" i="17"/>
  <c r="BS58" i="17"/>
  <c r="BT57" i="17"/>
  <c r="BU57" i="17"/>
  <c r="BS57" i="17"/>
  <c r="BT55" i="17"/>
  <c r="BU55" i="17"/>
  <c r="BS55" i="17"/>
  <c r="BT50" i="17"/>
  <c r="BU50" i="17"/>
  <c r="BS50" i="17"/>
  <c r="BT45" i="17"/>
  <c r="BU45" i="17"/>
  <c r="BS45" i="17"/>
  <c r="BU43" i="17"/>
  <c r="BT43" i="17"/>
  <c r="BS43" i="17"/>
  <c r="BU42" i="17"/>
  <c r="BS42" i="17"/>
  <c r="BT42" i="17"/>
  <c r="BS41" i="17"/>
  <c r="BT41" i="17"/>
  <c r="BU41" i="17"/>
  <c r="BT39" i="17"/>
  <c r="BU39" i="17"/>
  <c r="BS39" i="17"/>
  <c r="BT38" i="17"/>
  <c r="BS38" i="17"/>
  <c r="BU38" i="17"/>
  <c r="BU29" i="17"/>
  <c r="BT29" i="17"/>
  <c r="BS29" i="17"/>
  <c r="BS11" i="17"/>
  <c r="BT11" i="17"/>
  <c r="BU11" i="17"/>
  <c r="BS5" i="17"/>
  <c r="BT5" i="17"/>
  <c r="BU5" i="17"/>
  <c r="AB85" i="17"/>
  <c r="AB82" i="17"/>
  <c r="AB79" i="17"/>
  <c r="AB78" i="17"/>
  <c r="AB77" i="17"/>
  <c r="AB76" i="17"/>
  <c r="AB75" i="17"/>
  <c r="AB71" i="17"/>
  <c r="AB70" i="17"/>
  <c r="AB69" i="17"/>
  <c r="AB68" i="17"/>
  <c r="AB64" i="17"/>
  <c r="AB62" i="17"/>
  <c r="AB61" i="17"/>
  <c r="AB60" i="17"/>
  <c r="AB54" i="17"/>
  <c r="AB53" i="17"/>
  <c r="AB52" i="17"/>
  <c r="AB51" i="17"/>
  <c r="AB49" i="17"/>
  <c r="AB48" i="17"/>
  <c r="AB46" i="17"/>
  <c r="AB44" i="17"/>
  <c r="AB37" i="17"/>
  <c r="AB35" i="17"/>
  <c r="AB34" i="17"/>
  <c r="AB33" i="17"/>
  <c r="AB32" i="17"/>
  <c r="AB31" i="17"/>
  <c r="AB28" i="17"/>
  <c r="AB27" i="17"/>
  <c r="AB25" i="17"/>
  <c r="AB22" i="17"/>
  <c r="AB21" i="17"/>
  <c r="AB20" i="17"/>
  <c r="AB19" i="17"/>
  <c r="AB18" i="17"/>
  <c r="AB17" i="17"/>
  <c r="AB16" i="17"/>
  <c r="AB15" i="17"/>
  <c r="AB14" i="17"/>
  <c r="AB13" i="17"/>
  <c r="AB12" i="17"/>
  <c r="AB10" i="17"/>
  <c r="AB9" i="17"/>
  <c r="AB8" i="17"/>
  <c r="AB7" i="17"/>
  <c r="AB6" i="17"/>
  <c r="AB94" i="17"/>
  <c r="AB99" i="17"/>
  <c r="AB97" i="17"/>
  <c r="AB96" i="17"/>
  <c r="AB95" i="17"/>
  <c r="AB93" i="17"/>
  <c r="AB92" i="17"/>
  <c r="AB91" i="17"/>
  <c r="AB90" i="17"/>
  <c r="AB89" i="17"/>
  <c r="AB88" i="17"/>
  <c r="AB87" i="17"/>
  <c r="AB86" i="17"/>
  <c r="AB84" i="17"/>
  <c r="AB83" i="17"/>
  <c r="AB81" i="17"/>
  <c r="AB80" i="17"/>
  <c r="AB74" i="17"/>
  <c r="AB73" i="17"/>
  <c r="AB72" i="17"/>
  <c r="AB67" i="17"/>
  <c r="AB66" i="17"/>
  <c r="AB65" i="17"/>
  <c r="AB63" i="17"/>
  <c r="AB59" i="17"/>
  <c r="AB58" i="17"/>
  <c r="AB57" i="17"/>
  <c r="AB56" i="17"/>
  <c r="AB55" i="17"/>
  <c r="AB50" i="17"/>
  <c r="AB47" i="17"/>
  <c r="AB45" i="17"/>
  <c r="AB43" i="17"/>
  <c r="AB42" i="17"/>
  <c r="AB41" i="17"/>
  <c r="AB40" i="17"/>
  <c r="AB39" i="17"/>
  <c r="AB38" i="17"/>
  <c r="AB36" i="17"/>
  <c r="AB30" i="17"/>
  <c r="AB29" i="17"/>
  <c r="AB26" i="17"/>
  <c r="AB24" i="17"/>
  <c r="AB23" i="17"/>
  <c r="AB11" i="17"/>
  <c r="AB5" i="17"/>
  <c r="AB98" i="17"/>
  <c r="AX49" i="17"/>
  <c r="AX74" i="17"/>
  <c r="AY57" i="17"/>
  <c r="AY94" i="17"/>
  <c r="AY35" i="17"/>
  <c r="AX73" i="17"/>
  <c r="AY29" i="17"/>
  <c r="AX10" i="17"/>
  <c r="AY32" i="17"/>
  <c r="AY78" i="17"/>
  <c r="AY25" i="17"/>
  <c r="AX55" i="17"/>
  <c r="AY15" i="17"/>
  <c r="AY87" i="17"/>
  <c r="AY64" i="17"/>
  <c r="AY39" i="17"/>
  <c r="AY27" i="17"/>
  <c r="AY81" i="17"/>
  <c r="AY61" i="17"/>
  <c r="AX42" i="17"/>
  <c r="AY79" i="17"/>
  <c r="AY69" i="17"/>
  <c r="AX56" i="17"/>
  <c r="AX88" i="17"/>
  <c r="AX36" i="17"/>
  <c r="AX6" i="17"/>
  <c r="AX62" i="17"/>
  <c r="AX28" i="17"/>
  <c r="AX24" i="17"/>
  <c r="AY96" i="17"/>
  <c r="AY92" i="17"/>
  <c r="AX71" i="17"/>
  <c r="AX52" i="17"/>
  <c r="AX46" i="17"/>
  <c r="AY30" i="17"/>
  <c r="AY26" i="17"/>
  <c r="AY12" i="17"/>
  <c r="AY34" i="17"/>
  <c r="AX17" i="17"/>
  <c r="AX98" i="17"/>
  <c r="AX77" i="17"/>
  <c r="AX43" i="17"/>
  <c r="AX21" i="17"/>
  <c r="AX14" i="17"/>
  <c r="AX89" i="17"/>
  <c r="AY83" i="17"/>
  <c r="AX68" i="17"/>
  <c r="AX45" i="17"/>
  <c r="AY33" i="17"/>
  <c r="AX99" i="17"/>
  <c r="AX72" i="17"/>
  <c r="AX40" i="17"/>
  <c r="AX93" i="17"/>
  <c r="AX91" i="17"/>
  <c r="AX82" i="17"/>
  <c r="AX75" i="17"/>
  <c r="AX66" i="17"/>
  <c r="AX59" i="17"/>
  <c r="AX50" i="17"/>
  <c r="AX44" i="17"/>
  <c r="AX19" i="17"/>
  <c r="AY5" i="17"/>
  <c r="AY63" i="17"/>
  <c r="AY53" i="17"/>
  <c r="AX95" i="17"/>
  <c r="AX90" i="17"/>
  <c r="AX76" i="17"/>
  <c r="AY65" i="17"/>
  <c r="AY41" i="17"/>
  <c r="AX23" i="17"/>
  <c r="AX20" i="17"/>
  <c r="AY9" i="17"/>
  <c r="AY85" i="17"/>
  <c r="AY47" i="17"/>
  <c r="AY13" i="17"/>
  <c r="AX97" i="17"/>
  <c r="AY67" i="17"/>
  <c r="AX58" i="17"/>
  <c r="AY51" i="17"/>
  <c r="AY37" i="17"/>
  <c r="AY31" i="17"/>
  <c r="AX22" i="17"/>
  <c r="AX16" i="17"/>
  <c r="AY11" i="17"/>
  <c r="AY7" i="17"/>
  <c r="AX86" i="17"/>
  <c r="AX84" i="17"/>
  <c r="AX54" i="17"/>
  <c r="AX38" i="17"/>
  <c r="AX18" i="17"/>
  <c r="AX8" i="17"/>
  <c r="AX4" i="17"/>
  <c r="AY4" i="17" s="1"/>
  <c r="AX80" i="17"/>
  <c r="AX70" i="17"/>
  <c r="AX60" i="17"/>
  <c r="AX48" i="17"/>
  <c r="BE101" i="17"/>
  <c r="BG101" i="17"/>
  <c r="BE102" i="17"/>
  <c r="BE100" i="17"/>
  <c r="BG100" i="17"/>
  <c r="BG102" i="17"/>
  <c r="F100" i="8"/>
  <c r="P100" i="17"/>
  <c r="BK103" i="17"/>
  <c r="AU96" i="17"/>
  <c r="DJ96" i="17"/>
  <c r="DK96" i="17" s="1"/>
  <c r="BB96" i="17" s="1"/>
  <c r="BC96" i="17" s="1"/>
  <c r="AU95" i="17"/>
  <c r="DJ95" i="17"/>
  <c r="DK95" i="17" s="1"/>
  <c r="BB95" i="17" s="1"/>
  <c r="BC95" i="17" s="1"/>
  <c r="AU93" i="17"/>
  <c r="DJ93" i="17"/>
  <c r="DK93" i="17" s="1"/>
  <c r="BB93" i="17" s="1"/>
  <c r="BC93" i="17" s="1"/>
  <c r="AU92" i="17"/>
  <c r="DJ92" i="17"/>
  <c r="DK92" i="17" s="1"/>
  <c r="BB92" i="17" s="1"/>
  <c r="BC92" i="17" s="1"/>
  <c r="AU90" i="17"/>
  <c r="DJ90" i="17"/>
  <c r="DK90" i="17" s="1"/>
  <c r="BB90" i="17" s="1"/>
  <c r="BC90" i="17" s="1"/>
  <c r="AU89" i="17"/>
  <c r="DJ89" i="17"/>
  <c r="DK89" i="17" s="1"/>
  <c r="BB89" i="17" s="1"/>
  <c r="BC89" i="17" s="1"/>
  <c r="AU88" i="17"/>
  <c r="DJ88" i="17"/>
  <c r="DK88" i="17" s="1"/>
  <c r="BB88" i="17" s="1"/>
  <c r="BC88" i="17" s="1"/>
  <c r="AU87" i="17"/>
  <c r="DJ87" i="17"/>
  <c r="DK87" i="17" s="1"/>
  <c r="BB87" i="17" s="1"/>
  <c r="BC87" i="17" s="1"/>
  <c r="AU86" i="17"/>
  <c r="DJ86" i="17"/>
  <c r="DK86" i="17" s="1"/>
  <c r="BB86" i="17" s="1"/>
  <c r="BC86" i="17" s="1"/>
  <c r="AU85" i="17"/>
  <c r="DJ85" i="17"/>
  <c r="DK85" i="17" s="1"/>
  <c r="BB85" i="17" s="1"/>
  <c r="BC85" i="17" s="1"/>
  <c r="AU84" i="17"/>
  <c r="DJ84" i="17"/>
  <c r="DK84" i="17" s="1"/>
  <c r="BB84" i="17" s="1"/>
  <c r="BC84" i="17" s="1"/>
  <c r="AU83" i="17"/>
  <c r="DJ83" i="17"/>
  <c r="DK83" i="17" s="1"/>
  <c r="BB83" i="17" s="1"/>
  <c r="BC83" i="17" s="1"/>
  <c r="AU82" i="17"/>
  <c r="DJ82" i="17"/>
  <c r="DK82" i="17" s="1"/>
  <c r="BB82" i="17" s="1"/>
  <c r="BC82" i="17" s="1"/>
  <c r="AU81" i="17"/>
  <c r="DJ81" i="17"/>
  <c r="DK81" i="17" s="1"/>
  <c r="BB81" i="17" s="1"/>
  <c r="BC81" i="17" s="1"/>
  <c r="AU80" i="17"/>
  <c r="DJ80" i="17"/>
  <c r="DK80" i="17" s="1"/>
  <c r="BB80" i="17" s="1"/>
  <c r="BC80" i="17" s="1"/>
  <c r="AU79" i="17"/>
  <c r="DJ79" i="17"/>
  <c r="DK79" i="17" s="1"/>
  <c r="BB79" i="17" s="1"/>
  <c r="BC79" i="17" s="1"/>
  <c r="AU78" i="17"/>
  <c r="DJ78" i="17"/>
  <c r="DK78" i="17" s="1"/>
  <c r="BB78" i="17" s="1"/>
  <c r="BC78" i="17" s="1"/>
  <c r="AU77" i="17"/>
  <c r="DJ77" i="17"/>
  <c r="DK77" i="17" s="1"/>
  <c r="BB77" i="17" s="1"/>
  <c r="BC77" i="17" s="1"/>
  <c r="AU76" i="17"/>
  <c r="DJ76" i="17"/>
  <c r="DK76" i="17" s="1"/>
  <c r="BB76" i="17" s="1"/>
  <c r="BC76" i="17" s="1"/>
  <c r="AU72" i="17"/>
  <c r="DJ72" i="17"/>
  <c r="DK72" i="17" s="1"/>
  <c r="BB72" i="17" s="1"/>
  <c r="BC72" i="17" s="1"/>
  <c r="AU70" i="17"/>
  <c r="DJ70" i="17"/>
  <c r="DK70" i="17" s="1"/>
  <c r="BB70" i="17" s="1"/>
  <c r="BC70" i="17" s="1"/>
  <c r="AU69" i="17"/>
  <c r="DJ69" i="17"/>
  <c r="DK69" i="17" s="1"/>
  <c r="BB69" i="17" s="1"/>
  <c r="BC69" i="17" s="1"/>
  <c r="AU65" i="17"/>
  <c r="DJ65" i="17"/>
  <c r="DK65" i="17" s="1"/>
  <c r="BB65" i="17" s="1"/>
  <c r="BC65" i="17" s="1"/>
  <c r="AU61" i="17"/>
  <c r="DJ61" i="17"/>
  <c r="DK61" i="17" s="1"/>
  <c r="BB61" i="17" s="1"/>
  <c r="BC61" i="17" s="1"/>
  <c r="AU60" i="17"/>
  <c r="DJ60" i="17"/>
  <c r="DK60" i="17" s="1"/>
  <c r="BB60" i="17" s="1"/>
  <c r="BC60" i="17" s="1"/>
  <c r="AU58" i="17"/>
  <c r="DJ58" i="17"/>
  <c r="DK58" i="17" s="1"/>
  <c r="BB58" i="17" s="1"/>
  <c r="BC58" i="17" s="1"/>
  <c r="AU57" i="17"/>
  <c r="DJ57" i="17"/>
  <c r="DK57" i="17" s="1"/>
  <c r="BB57" i="17" s="1"/>
  <c r="BC57" i="17" s="1"/>
  <c r="AU56" i="17"/>
  <c r="DJ56" i="17"/>
  <c r="DK56" i="17" s="1"/>
  <c r="BB56" i="17" s="1"/>
  <c r="BC56" i="17" s="1"/>
  <c r="AU54" i="17"/>
  <c r="DJ54" i="17"/>
  <c r="DK54" i="17" s="1"/>
  <c r="BB54" i="17" s="1"/>
  <c r="BC54" i="17" s="1"/>
  <c r="AU53" i="17"/>
  <c r="DJ53" i="17"/>
  <c r="DK53" i="17" s="1"/>
  <c r="BB53" i="17" s="1"/>
  <c r="BC53" i="17" s="1"/>
  <c r="AU46" i="17"/>
  <c r="DJ46" i="17"/>
  <c r="DK46" i="17" s="1"/>
  <c r="BB46" i="17" s="1"/>
  <c r="BC46" i="17" s="1"/>
  <c r="AU45" i="17"/>
  <c r="DJ45" i="17"/>
  <c r="DK45" i="17" s="1"/>
  <c r="BB45" i="17" s="1"/>
  <c r="BC45" i="17" s="1"/>
  <c r="AU44" i="17"/>
  <c r="DJ44" i="17"/>
  <c r="DK44" i="17" s="1"/>
  <c r="BB44" i="17" s="1"/>
  <c r="BC44" i="17" s="1"/>
  <c r="AU42" i="17"/>
  <c r="DJ42" i="17"/>
  <c r="DK42" i="17" s="1"/>
  <c r="BB42" i="17" s="1"/>
  <c r="BC42" i="17" s="1"/>
  <c r="AU41" i="17"/>
  <c r="DJ41" i="17"/>
  <c r="DK41" i="17" s="1"/>
  <c r="BB41" i="17" s="1"/>
  <c r="BC41" i="17" s="1"/>
  <c r="AU37" i="17"/>
  <c r="DJ37" i="17"/>
  <c r="DK37" i="17" s="1"/>
  <c r="BB37" i="17" s="1"/>
  <c r="BC37" i="17" s="1"/>
  <c r="AU36" i="17"/>
  <c r="DJ36" i="17"/>
  <c r="DK36" i="17" s="1"/>
  <c r="BB36" i="17" s="1"/>
  <c r="BC36" i="17" s="1"/>
  <c r="AU35" i="17"/>
  <c r="DJ35" i="17"/>
  <c r="DK35" i="17" s="1"/>
  <c r="BB35" i="17" s="1"/>
  <c r="BC35" i="17" s="1"/>
  <c r="AU34" i="17"/>
  <c r="DJ34" i="17"/>
  <c r="DK34" i="17" s="1"/>
  <c r="BB34" i="17" s="1"/>
  <c r="BC34" i="17" s="1"/>
  <c r="AU33" i="17"/>
  <c r="DJ33" i="17"/>
  <c r="DK33" i="17" s="1"/>
  <c r="BB33" i="17" s="1"/>
  <c r="BC33" i="17" s="1"/>
  <c r="AU32" i="17"/>
  <c r="DJ32" i="17"/>
  <c r="DK32" i="17" s="1"/>
  <c r="BB32" i="17" s="1"/>
  <c r="BC32" i="17" s="1"/>
  <c r="AU31" i="17"/>
  <c r="DJ31" i="17"/>
  <c r="DK31" i="17" s="1"/>
  <c r="BB31" i="17" s="1"/>
  <c r="BC31" i="17" s="1"/>
  <c r="AU21" i="17"/>
  <c r="DJ21" i="17"/>
  <c r="DK21" i="17" s="1"/>
  <c r="BB21" i="17" s="1"/>
  <c r="BC21" i="17" s="1"/>
  <c r="AU17" i="17"/>
  <c r="DJ17" i="17"/>
  <c r="DK17" i="17" s="1"/>
  <c r="BB17" i="17" s="1"/>
  <c r="BC17" i="17" s="1"/>
  <c r="AU16" i="17"/>
  <c r="DJ16" i="17"/>
  <c r="DK16" i="17" s="1"/>
  <c r="BB16" i="17" s="1"/>
  <c r="BC16" i="17" s="1"/>
  <c r="AU12" i="17"/>
  <c r="DJ12" i="17"/>
  <c r="DK12" i="17" s="1"/>
  <c r="BB12" i="17" s="1"/>
  <c r="BC12" i="17" s="1"/>
  <c r="AU11" i="17"/>
  <c r="DJ11" i="17"/>
  <c r="DK11" i="17" s="1"/>
  <c r="BB11" i="17" s="1"/>
  <c r="BC11" i="17" s="1"/>
  <c r="AU9" i="17"/>
  <c r="DJ9" i="17"/>
  <c r="DK9" i="17" s="1"/>
  <c r="BB9" i="17" s="1"/>
  <c r="BC9" i="17" s="1"/>
  <c r="AU5" i="17"/>
  <c r="DJ5" i="17"/>
  <c r="DK5" i="17" s="1"/>
  <c r="BB5" i="17" s="1"/>
  <c r="BC5" i="17" s="1"/>
  <c r="AU97" i="17"/>
  <c r="DJ97" i="17"/>
  <c r="DK97" i="17" s="1"/>
  <c r="BB97" i="17" s="1"/>
  <c r="BC97" i="17" s="1"/>
  <c r="AU91" i="17"/>
  <c r="DJ91" i="17"/>
  <c r="DK91" i="17" s="1"/>
  <c r="BB91" i="17" s="1"/>
  <c r="BC91" i="17" s="1"/>
  <c r="AU75" i="17"/>
  <c r="DJ75" i="17"/>
  <c r="DK75" i="17" s="1"/>
  <c r="BB75" i="17" s="1"/>
  <c r="BC75" i="17" s="1"/>
  <c r="AU74" i="17"/>
  <c r="DJ74" i="17"/>
  <c r="DK74" i="17" s="1"/>
  <c r="BB74" i="17" s="1"/>
  <c r="BC74" i="17" s="1"/>
  <c r="AU73" i="17"/>
  <c r="DJ73" i="17"/>
  <c r="DK73" i="17" s="1"/>
  <c r="BB73" i="17" s="1"/>
  <c r="BC73" i="17" s="1"/>
  <c r="AU71" i="17"/>
  <c r="DJ71" i="17"/>
  <c r="DK71" i="17" s="1"/>
  <c r="BB71" i="17" s="1"/>
  <c r="BC71" i="17" s="1"/>
  <c r="AU68" i="17"/>
  <c r="DJ68" i="17"/>
  <c r="DK68" i="17" s="1"/>
  <c r="BB68" i="17" s="1"/>
  <c r="BC68" i="17" s="1"/>
  <c r="AU67" i="17"/>
  <c r="DJ67" i="17"/>
  <c r="DK67" i="17" s="1"/>
  <c r="BB67" i="17" s="1"/>
  <c r="BC67" i="17" s="1"/>
  <c r="AU66" i="17"/>
  <c r="DJ66" i="17"/>
  <c r="DK66" i="17" s="1"/>
  <c r="BB66" i="17" s="1"/>
  <c r="BC66" i="17" s="1"/>
  <c r="AU64" i="17"/>
  <c r="DJ64" i="17"/>
  <c r="DK64" i="17" s="1"/>
  <c r="BB64" i="17" s="1"/>
  <c r="BC64" i="17" s="1"/>
  <c r="AU63" i="17"/>
  <c r="DJ63" i="17"/>
  <c r="DK63" i="17" s="1"/>
  <c r="BB63" i="17" s="1"/>
  <c r="BC63" i="17" s="1"/>
  <c r="AU62" i="17"/>
  <c r="DJ62" i="17"/>
  <c r="DK62" i="17" s="1"/>
  <c r="BB62" i="17" s="1"/>
  <c r="BC62" i="17" s="1"/>
  <c r="AU59" i="17"/>
  <c r="DJ59" i="17"/>
  <c r="DK59" i="17" s="1"/>
  <c r="BB59" i="17" s="1"/>
  <c r="BC59" i="17" s="1"/>
  <c r="AU55" i="17"/>
  <c r="DJ55" i="17"/>
  <c r="DK55" i="17" s="1"/>
  <c r="BB55" i="17" s="1"/>
  <c r="BC55" i="17" s="1"/>
  <c r="AU52" i="17"/>
  <c r="DJ52" i="17"/>
  <c r="DK52" i="17" s="1"/>
  <c r="BB52" i="17" s="1"/>
  <c r="BC52" i="17" s="1"/>
  <c r="AU51" i="17"/>
  <c r="DJ51" i="17"/>
  <c r="DK51" i="17" s="1"/>
  <c r="BB51" i="17" s="1"/>
  <c r="BC51" i="17" s="1"/>
  <c r="AU50" i="17"/>
  <c r="DJ50" i="17"/>
  <c r="DK50" i="17" s="1"/>
  <c r="BB50" i="17" s="1"/>
  <c r="BC50" i="17" s="1"/>
  <c r="AU49" i="17"/>
  <c r="DJ49" i="17"/>
  <c r="DK49" i="17" s="1"/>
  <c r="BB49" i="17" s="1"/>
  <c r="BC49" i="17" s="1"/>
  <c r="AU47" i="17"/>
  <c r="DJ47" i="17"/>
  <c r="DK47" i="17" s="1"/>
  <c r="BB47" i="17" s="1"/>
  <c r="BC47" i="17" s="1"/>
  <c r="AU43" i="17"/>
  <c r="DJ43" i="17"/>
  <c r="DK43" i="17" s="1"/>
  <c r="BB43" i="17" s="1"/>
  <c r="BC43" i="17" s="1"/>
  <c r="AU40" i="17"/>
  <c r="DJ40" i="17"/>
  <c r="DK40" i="17" s="1"/>
  <c r="BB40" i="17" s="1"/>
  <c r="BC40" i="17" s="1"/>
  <c r="AU39" i="17"/>
  <c r="DJ39" i="17"/>
  <c r="DK39" i="17" s="1"/>
  <c r="BB39" i="17" s="1"/>
  <c r="BC39" i="17" s="1"/>
  <c r="AU38" i="17"/>
  <c r="DJ38" i="17"/>
  <c r="DK38" i="17" s="1"/>
  <c r="BB38" i="17" s="1"/>
  <c r="BC38" i="17" s="1"/>
  <c r="AU30" i="17"/>
  <c r="DJ30" i="17"/>
  <c r="DK30" i="17" s="1"/>
  <c r="BB30" i="17" s="1"/>
  <c r="BC30" i="17" s="1"/>
  <c r="AU29" i="17"/>
  <c r="DJ29" i="17"/>
  <c r="DK29" i="17" s="1"/>
  <c r="BB29" i="17" s="1"/>
  <c r="BC29" i="17" s="1"/>
  <c r="AU28" i="17"/>
  <c r="DJ28" i="17"/>
  <c r="DK28" i="17" s="1"/>
  <c r="BB28" i="17" s="1"/>
  <c r="BC28" i="17" s="1"/>
  <c r="AU27" i="17"/>
  <c r="DJ27" i="17"/>
  <c r="DK27" i="17" s="1"/>
  <c r="BB27" i="17" s="1"/>
  <c r="BC27" i="17" s="1"/>
  <c r="AU26" i="17"/>
  <c r="DJ26" i="17"/>
  <c r="DK26" i="17" s="1"/>
  <c r="BB26" i="17" s="1"/>
  <c r="BC26" i="17" s="1"/>
  <c r="AU25" i="17"/>
  <c r="DJ25" i="17"/>
  <c r="DK25" i="17" s="1"/>
  <c r="BB25" i="17" s="1"/>
  <c r="BC25" i="17" s="1"/>
  <c r="AU24" i="17"/>
  <c r="DJ24" i="17"/>
  <c r="DK24" i="17" s="1"/>
  <c r="BB24" i="17" s="1"/>
  <c r="BC24" i="17" s="1"/>
  <c r="AU23" i="17"/>
  <c r="DJ23" i="17"/>
  <c r="DK23" i="17" s="1"/>
  <c r="BB23" i="17" s="1"/>
  <c r="BC23" i="17" s="1"/>
  <c r="AU22" i="17"/>
  <c r="DJ22" i="17"/>
  <c r="DK22" i="17" s="1"/>
  <c r="BB22" i="17" s="1"/>
  <c r="BC22" i="17" s="1"/>
  <c r="AU20" i="17"/>
  <c r="DJ20" i="17"/>
  <c r="DK20" i="17" s="1"/>
  <c r="BB20" i="17" s="1"/>
  <c r="BC20" i="17" s="1"/>
  <c r="AU19" i="17"/>
  <c r="DJ19" i="17"/>
  <c r="DK19" i="17" s="1"/>
  <c r="BB19" i="17" s="1"/>
  <c r="BC19" i="17" s="1"/>
  <c r="AU18" i="17"/>
  <c r="DJ18" i="17"/>
  <c r="DK18" i="17" s="1"/>
  <c r="BB18" i="17" s="1"/>
  <c r="BC18" i="17" s="1"/>
  <c r="AU15" i="17"/>
  <c r="DJ15" i="17"/>
  <c r="DK15" i="17" s="1"/>
  <c r="BB15" i="17" s="1"/>
  <c r="BC15" i="17" s="1"/>
  <c r="AU14" i="17"/>
  <c r="DJ14" i="17"/>
  <c r="DK14" i="17" s="1"/>
  <c r="BB14" i="17" s="1"/>
  <c r="BC14" i="17" s="1"/>
  <c r="AU13" i="17"/>
  <c r="DJ13" i="17"/>
  <c r="DK13" i="17" s="1"/>
  <c r="BB13" i="17" s="1"/>
  <c r="BC13" i="17" s="1"/>
  <c r="AU10" i="17"/>
  <c r="DJ10" i="17"/>
  <c r="DK10" i="17" s="1"/>
  <c r="BB10" i="17" s="1"/>
  <c r="BC10" i="17" s="1"/>
  <c r="AU8" i="17"/>
  <c r="DJ8" i="17"/>
  <c r="DK8" i="17" s="1"/>
  <c r="BB8" i="17" s="1"/>
  <c r="BC8" i="17" s="1"/>
  <c r="AU7" i="17"/>
  <c r="DJ7" i="17"/>
  <c r="DK7" i="17" s="1"/>
  <c r="BB7" i="17" s="1"/>
  <c r="BC7" i="17" s="1"/>
  <c r="AU6" i="17"/>
  <c r="DJ6" i="17"/>
  <c r="DK6" i="17" s="1"/>
  <c r="BB6" i="17" s="1"/>
  <c r="BC6" i="17" s="1"/>
  <c r="AU48" i="17"/>
  <c r="CU100" i="17"/>
  <c r="AZ100" i="17" s="1"/>
  <c r="BA100" i="17" s="1"/>
  <c r="C5" i="8"/>
  <c r="AU98" i="17"/>
  <c r="AU99" i="17"/>
  <c r="C99" i="8"/>
  <c r="C98" i="8"/>
  <c r="C94" i="8"/>
  <c r="B99" i="8"/>
  <c r="C95" i="8"/>
  <c r="C91" i="8"/>
  <c r="C87" i="8"/>
  <c r="C75" i="8"/>
  <c r="C71" i="8"/>
  <c r="C63" i="8"/>
  <c r="C59" i="8"/>
  <c r="C55" i="8"/>
  <c r="C47" i="8"/>
  <c r="C27" i="8"/>
  <c r="C15" i="8"/>
  <c r="C7" i="8"/>
  <c r="C83" i="8"/>
  <c r="C67" i="8"/>
  <c r="B67" i="8" s="1"/>
  <c r="A67" i="8" s="1"/>
  <c r="G66" i="8" s="1"/>
  <c r="C51" i="8"/>
  <c r="C43" i="8"/>
  <c r="C35" i="8"/>
  <c r="C31" i="8"/>
  <c r="C19" i="8"/>
  <c r="AU94" i="17"/>
  <c r="C79" i="8"/>
  <c r="C39" i="8"/>
  <c r="C23" i="8"/>
  <c r="C11" i="8"/>
  <c r="A99" i="8"/>
  <c r="G98" i="8" s="1"/>
  <c r="F102" i="8"/>
  <c r="F101" i="8"/>
  <c r="P101" i="17"/>
  <c r="P102" i="17"/>
  <c r="G102" i="8"/>
  <c r="G101" i="8"/>
  <c r="AO99" i="17"/>
  <c r="AP99" i="17" s="1"/>
  <c r="AS98" i="17"/>
  <c r="AS94" i="17"/>
  <c r="AS91" i="17"/>
  <c r="AO86" i="17"/>
  <c r="AP86" i="17" s="1"/>
  <c r="AO78" i="17"/>
  <c r="AP78" i="17" s="1"/>
  <c r="AS75" i="17"/>
  <c r="AO74" i="17"/>
  <c r="AP74" i="17" s="1"/>
  <c r="AO70" i="17"/>
  <c r="AP70" i="17" s="1"/>
  <c r="AO66" i="17"/>
  <c r="AP66" i="17" s="1"/>
  <c r="AS63" i="17"/>
  <c r="AO62" i="17"/>
  <c r="AP62" i="17" s="1"/>
  <c r="AS59" i="17"/>
  <c r="AO58" i="17"/>
  <c r="AP58" i="17" s="1"/>
  <c r="AS55" i="17"/>
  <c r="AO54" i="17"/>
  <c r="AP54" i="17" s="1"/>
  <c r="AS51" i="17"/>
  <c r="AO50" i="17"/>
  <c r="AP50" i="17" s="1"/>
  <c r="AS47" i="17"/>
  <c r="AO46" i="17"/>
  <c r="AP46" i="17" s="1"/>
  <c r="AS43" i="17"/>
  <c r="AO42" i="17"/>
  <c r="AP42" i="17" s="1"/>
  <c r="AS39" i="17"/>
  <c r="AO38" i="17"/>
  <c r="AP38" i="17" s="1"/>
  <c r="AS35" i="17"/>
  <c r="AO34" i="17"/>
  <c r="AP34" i="17" s="1"/>
  <c r="AS31" i="17"/>
  <c r="AO30" i="17"/>
  <c r="AP30" i="17" s="1"/>
  <c r="AS27" i="17"/>
  <c r="AO26" i="17"/>
  <c r="AP26" i="17" s="1"/>
  <c r="AS23" i="17"/>
  <c r="AO22" i="17"/>
  <c r="AP22" i="17" s="1"/>
  <c r="AS19" i="17"/>
  <c r="AO18" i="17"/>
  <c r="AP18" i="17" s="1"/>
  <c r="AS15" i="17"/>
  <c r="AO14" i="17"/>
  <c r="AP14" i="17" s="1"/>
  <c r="AS11" i="17"/>
  <c r="AO10" i="17"/>
  <c r="AP10" i="17" s="1"/>
  <c r="AS7" i="17"/>
  <c r="AO6" i="17"/>
  <c r="AP6" i="17" s="1"/>
  <c r="A4" i="8"/>
  <c r="AS4" i="17"/>
  <c r="AO98" i="17"/>
  <c r="AP98" i="17" s="1"/>
  <c r="AS96" i="17"/>
  <c r="AO95" i="17"/>
  <c r="AP95" i="17" s="1"/>
  <c r="AO94" i="17"/>
  <c r="AP94" i="17" s="1"/>
  <c r="AS92" i="17"/>
  <c r="AO91" i="17"/>
  <c r="AP91" i="17" s="1"/>
  <c r="AS88" i="17"/>
  <c r="AO87" i="17"/>
  <c r="AP87" i="17" s="1"/>
  <c r="AS84" i="17"/>
  <c r="AO83" i="17"/>
  <c r="AP83" i="17" s="1"/>
  <c r="AS80" i="17"/>
  <c r="AO79" i="17"/>
  <c r="AP79" i="17" s="1"/>
  <c r="AS76" i="17"/>
  <c r="AO75" i="17"/>
  <c r="AP75" i="17" s="1"/>
  <c r="AS72" i="17"/>
  <c r="AO71" i="17"/>
  <c r="AP71" i="17" s="1"/>
  <c r="AS68" i="17"/>
  <c r="AO67" i="17"/>
  <c r="AP67" i="17" s="1"/>
  <c r="AS64" i="17"/>
  <c r="AO63" i="17"/>
  <c r="AP63" i="17" s="1"/>
  <c r="AS60" i="17"/>
  <c r="AO59" i="17"/>
  <c r="AP59" i="17" s="1"/>
  <c r="AS56" i="17"/>
  <c r="AO55" i="17"/>
  <c r="AP55" i="17" s="1"/>
  <c r="AS52" i="17"/>
  <c r="AO51" i="17"/>
  <c r="AP51" i="17" s="1"/>
  <c r="AS48" i="17"/>
  <c r="AO47" i="17"/>
  <c r="AP47" i="17" s="1"/>
  <c r="AS44" i="17"/>
  <c r="AO43" i="17"/>
  <c r="AP43" i="17" s="1"/>
  <c r="AS40" i="17"/>
  <c r="AO39" i="17"/>
  <c r="AP39" i="17" s="1"/>
  <c r="AS36" i="17"/>
  <c r="AO35" i="17"/>
  <c r="AP35" i="17" s="1"/>
  <c r="AS32" i="17"/>
  <c r="AO31" i="17"/>
  <c r="AP31" i="17" s="1"/>
  <c r="AS28" i="17"/>
  <c r="AO27" i="17"/>
  <c r="AP27" i="17" s="1"/>
  <c r="AS24" i="17"/>
  <c r="AO23" i="17"/>
  <c r="AP23" i="17" s="1"/>
  <c r="AS20" i="17"/>
  <c r="AO19" i="17"/>
  <c r="AP19" i="17" s="1"/>
  <c r="AS16" i="17"/>
  <c r="AO15" i="17"/>
  <c r="AP15" i="17" s="1"/>
  <c r="AS12" i="17"/>
  <c r="AO11" i="17"/>
  <c r="AP11" i="17" s="1"/>
  <c r="AS8" i="17"/>
  <c r="AO7" i="17"/>
  <c r="AP7" i="17" s="1"/>
  <c r="AO4" i="17"/>
  <c r="AP4" i="17" s="1"/>
  <c r="B95" i="8"/>
  <c r="A95" i="8" s="1"/>
  <c r="G94" i="8" s="1"/>
  <c r="B87" i="8"/>
  <c r="A87" i="8" s="1"/>
  <c r="G86" i="8" s="1"/>
  <c r="B83" i="8"/>
  <c r="A83" i="8" s="1"/>
  <c r="G82" i="8" s="1"/>
  <c r="B71" i="8"/>
  <c r="A71" i="8" s="1"/>
  <c r="G70" i="8" s="1"/>
  <c r="B63" i="8"/>
  <c r="A63" i="8" s="1"/>
  <c r="G62" i="8" s="1"/>
  <c r="B59" i="8"/>
  <c r="A59" i="8" s="1"/>
  <c r="G58" i="8" s="1"/>
  <c r="B55" i="8"/>
  <c r="A55" i="8" s="1"/>
  <c r="G54" i="8" s="1"/>
  <c r="B51" i="8"/>
  <c r="A51" i="8" s="1"/>
  <c r="G50" i="8" s="1"/>
  <c r="B47" i="8"/>
  <c r="A47" i="8" s="1"/>
  <c r="G46" i="8" s="1"/>
  <c r="B43" i="8"/>
  <c r="A43" i="8" s="1"/>
  <c r="G42" i="8" s="1"/>
  <c r="B39" i="8"/>
  <c r="A39" i="8" s="1"/>
  <c r="G38" i="8" s="1"/>
  <c r="B35" i="8"/>
  <c r="A35" i="8" s="1"/>
  <c r="G34" i="8" s="1"/>
  <c r="B31" i="8"/>
  <c r="A31" i="8" s="1"/>
  <c r="G30" i="8" s="1"/>
  <c r="B27" i="8"/>
  <c r="A27" i="8" s="1"/>
  <c r="G26" i="8" s="1"/>
  <c r="B23" i="8"/>
  <c r="A23" i="8" s="1"/>
  <c r="G22" i="8" s="1"/>
  <c r="B19" i="8"/>
  <c r="A19" i="8" s="1"/>
  <c r="G18" i="8" s="1"/>
  <c r="B15" i="8"/>
  <c r="A15" i="8" s="1"/>
  <c r="G14" i="8" s="1"/>
  <c r="B11" i="8"/>
  <c r="A11" i="8" s="1"/>
  <c r="G10" i="8" s="1"/>
  <c r="B7" i="8"/>
  <c r="A7" i="8" s="1"/>
  <c r="G6" i="8" s="1"/>
  <c r="C96" i="8"/>
  <c r="B96" i="8" s="1"/>
  <c r="A96" i="8" s="1"/>
  <c r="G95" i="8" s="1"/>
  <c r="C92" i="8"/>
  <c r="B92" i="8" s="1"/>
  <c r="A92" i="8" s="1"/>
  <c r="G91" i="8" s="1"/>
  <c r="C88" i="8"/>
  <c r="B88" i="8" s="1"/>
  <c r="A88" i="8" s="1"/>
  <c r="G87" i="8" s="1"/>
  <c r="C84" i="8"/>
  <c r="B84" i="8" s="1"/>
  <c r="A84" i="8" s="1"/>
  <c r="G83" i="8" s="1"/>
  <c r="C80" i="8"/>
  <c r="B80" i="8" s="1"/>
  <c r="A80" i="8" s="1"/>
  <c r="G79" i="8" s="1"/>
  <c r="C76" i="8"/>
  <c r="B76" i="8" s="1"/>
  <c r="A76" i="8" s="1"/>
  <c r="G75" i="8" s="1"/>
  <c r="C72" i="8"/>
  <c r="B72" i="8" s="1"/>
  <c r="A72" i="8" s="1"/>
  <c r="G71" i="8" s="1"/>
  <c r="C68" i="8"/>
  <c r="B68" i="8" s="1"/>
  <c r="A68" i="8" s="1"/>
  <c r="G67" i="8" s="1"/>
  <c r="C64" i="8"/>
  <c r="B64" i="8" s="1"/>
  <c r="A64" i="8" s="1"/>
  <c r="G63" i="8" s="1"/>
  <c r="C60" i="8"/>
  <c r="B60" i="8" s="1"/>
  <c r="A60" i="8" s="1"/>
  <c r="G59" i="8" s="1"/>
  <c r="C56" i="8"/>
  <c r="B56" i="8" s="1"/>
  <c r="A56" i="8" s="1"/>
  <c r="G55" i="8" s="1"/>
  <c r="C52" i="8"/>
  <c r="B52" i="8" s="1"/>
  <c r="A52" i="8" s="1"/>
  <c r="G51" i="8" s="1"/>
  <c r="C48" i="8"/>
  <c r="B48" i="8" s="1"/>
  <c r="A48" i="8" s="1"/>
  <c r="G47" i="8" s="1"/>
  <c r="C44" i="8"/>
  <c r="B44" i="8" s="1"/>
  <c r="A44" i="8" s="1"/>
  <c r="G43" i="8" s="1"/>
  <c r="C40" i="8"/>
  <c r="B40" i="8" s="1"/>
  <c r="A40" i="8" s="1"/>
  <c r="G39" i="8" s="1"/>
  <c r="C36" i="8"/>
  <c r="B36" i="8" s="1"/>
  <c r="A36" i="8" s="1"/>
  <c r="G35" i="8" s="1"/>
  <c r="C32" i="8"/>
  <c r="B32" i="8" s="1"/>
  <c r="A32" i="8" s="1"/>
  <c r="G31" i="8" s="1"/>
  <c r="C28" i="8"/>
  <c r="B28" i="8" s="1"/>
  <c r="A28" i="8" s="1"/>
  <c r="G27" i="8" s="1"/>
  <c r="C24" i="8"/>
  <c r="B24" i="8" s="1"/>
  <c r="A24" i="8" s="1"/>
  <c r="G23" i="8" s="1"/>
  <c r="C20" i="8"/>
  <c r="B20" i="8" s="1"/>
  <c r="A20" i="8" s="1"/>
  <c r="G19" i="8" s="1"/>
  <c r="C16" i="8"/>
  <c r="B16" i="8" s="1"/>
  <c r="A16" i="8" s="1"/>
  <c r="G15" i="8" s="1"/>
  <c r="C12" i="8"/>
  <c r="B12" i="8" s="1"/>
  <c r="A12" i="8" s="1"/>
  <c r="G11" i="8" s="1"/>
  <c r="C8" i="8"/>
  <c r="B8" i="8" s="1"/>
  <c r="A8" i="8" s="1"/>
  <c r="G7" i="8" s="1"/>
  <c r="AS87" i="17"/>
  <c r="AS83" i="17"/>
  <c r="AS97" i="17"/>
  <c r="AO96" i="17"/>
  <c r="AP96" i="17" s="1"/>
  <c r="AS93" i="17"/>
  <c r="AO92" i="17"/>
  <c r="AP92" i="17" s="1"/>
  <c r="AS89" i="17"/>
  <c r="AO88" i="17"/>
  <c r="AP88" i="17" s="1"/>
  <c r="AS85" i="17"/>
  <c r="AO84" i="17"/>
  <c r="AP84" i="17" s="1"/>
  <c r="AS81" i="17"/>
  <c r="AO80" i="17"/>
  <c r="AP80" i="17" s="1"/>
  <c r="AS77" i="17"/>
  <c r="AO76" i="17"/>
  <c r="AP76" i="17" s="1"/>
  <c r="AS73" i="17"/>
  <c r="AO72" i="17"/>
  <c r="AP72" i="17" s="1"/>
  <c r="AS69" i="17"/>
  <c r="AO68" i="17"/>
  <c r="AP68" i="17" s="1"/>
  <c r="AS65" i="17"/>
  <c r="AO64" i="17"/>
  <c r="AP64" i="17" s="1"/>
  <c r="AS61" i="17"/>
  <c r="AO60" i="17"/>
  <c r="AP60" i="17" s="1"/>
  <c r="AS57" i="17"/>
  <c r="AO56" i="17"/>
  <c r="AP56" i="17" s="1"/>
  <c r="AS53" i="17"/>
  <c r="AO52" i="17"/>
  <c r="AP52" i="17" s="1"/>
  <c r="AS49" i="17"/>
  <c r="AO48" i="17"/>
  <c r="AP48" i="17" s="1"/>
  <c r="AS45" i="17"/>
  <c r="AO44" i="17"/>
  <c r="AP44" i="17" s="1"/>
  <c r="AS41" i="17"/>
  <c r="AO40" i="17"/>
  <c r="AP40" i="17" s="1"/>
  <c r="AS37" i="17"/>
  <c r="AO36" i="17"/>
  <c r="AP36" i="17" s="1"/>
  <c r="AS33" i="17"/>
  <c r="AO32" i="17"/>
  <c r="AP32" i="17" s="1"/>
  <c r="AS29" i="17"/>
  <c r="AO28" i="17"/>
  <c r="AP28" i="17" s="1"/>
  <c r="AS25" i="17"/>
  <c r="AO24" i="17"/>
  <c r="AP24" i="17" s="1"/>
  <c r="AS21" i="17"/>
  <c r="AO20" i="17"/>
  <c r="AP20" i="17" s="1"/>
  <c r="AS17" i="17"/>
  <c r="AO16" i="17"/>
  <c r="AP16" i="17" s="1"/>
  <c r="AS13" i="17"/>
  <c r="AO12" i="17"/>
  <c r="AP12" i="17" s="1"/>
  <c r="AS9" i="17"/>
  <c r="AO8" i="17"/>
  <c r="AP8" i="17" s="1"/>
  <c r="A5" i="8"/>
  <c r="AS5" i="17"/>
  <c r="B91" i="8"/>
  <c r="A91" i="8" s="1"/>
  <c r="G90" i="8" s="1"/>
  <c r="B75" i="8"/>
  <c r="A75" i="8" s="1"/>
  <c r="G74" i="8" s="1"/>
  <c r="C97" i="8"/>
  <c r="B97" i="8" s="1"/>
  <c r="A97" i="8" s="1"/>
  <c r="G96" i="8" s="1"/>
  <c r="C93" i="8"/>
  <c r="B93" i="8" s="1"/>
  <c r="A93" i="8" s="1"/>
  <c r="G92" i="8" s="1"/>
  <c r="C89" i="8"/>
  <c r="B89" i="8" s="1"/>
  <c r="A89" i="8" s="1"/>
  <c r="G88" i="8" s="1"/>
  <c r="C85" i="8"/>
  <c r="B85" i="8" s="1"/>
  <c r="A85" i="8" s="1"/>
  <c r="G84" i="8" s="1"/>
  <c r="C81" i="8"/>
  <c r="B81" i="8" s="1"/>
  <c r="A81" i="8" s="1"/>
  <c r="G80" i="8" s="1"/>
  <c r="C77" i="8"/>
  <c r="B77" i="8" s="1"/>
  <c r="A77" i="8" s="1"/>
  <c r="G76" i="8" s="1"/>
  <c r="C73" i="8"/>
  <c r="B73" i="8" s="1"/>
  <c r="A73" i="8" s="1"/>
  <c r="G72" i="8" s="1"/>
  <c r="C69" i="8"/>
  <c r="B69" i="8" s="1"/>
  <c r="A69" i="8" s="1"/>
  <c r="G68" i="8" s="1"/>
  <c r="C65" i="8"/>
  <c r="B65" i="8" s="1"/>
  <c r="A65" i="8" s="1"/>
  <c r="G64" i="8" s="1"/>
  <c r="C61" i="8"/>
  <c r="B61" i="8" s="1"/>
  <c r="A61" i="8" s="1"/>
  <c r="G60" i="8" s="1"/>
  <c r="C57" i="8"/>
  <c r="B57" i="8" s="1"/>
  <c r="A57" i="8" s="1"/>
  <c r="G56" i="8" s="1"/>
  <c r="C53" i="8"/>
  <c r="B53" i="8" s="1"/>
  <c r="A53" i="8" s="1"/>
  <c r="G52" i="8" s="1"/>
  <c r="C49" i="8"/>
  <c r="B49" i="8" s="1"/>
  <c r="A49" i="8" s="1"/>
  <c r="G48" i="8" s="1"/>
  <c r="C45" i="8"/>
  <c r="B45" i="8" s="1"/>
  <c r="A45" i="8" s="1"/>
  <c r="G44" i="8" s="1"/>
  <c r="C41" i="8"/>
  <c r="B41" i="8" s="1"/>
  <c r="A41" i="8" s="1"/>
  <c r="G40" i="8" s="1"/>
  <c r="C37" i="8"/>
  <c r="B37" i="8" s="1"/>
  <c r="A37" i="8" s="1"/>
  <c r="G36" i="8" s="1"/>
  <c r="C33" i="8"/>
  <c r="B33" i="8" s="1"/>
  <c r="A33" i="8" s="1"/>
  <c r="G32" i="8" s="1"/>
  <c r="C29" i="8"/>
  <c r="B29" i="8" s="1"/>
  <c r="A29" i="8" s="1"/>
  <c r="G28" i="8" s="1"/>
  <c r="C25" i="8"/>
  <c r="B25" i="8" s="1"/>
  <c r="A25" i="8" s="1"/>
  <c r="G24" i="8" s="1"/>
  <c r="C21" i="8"/>
  <c r="B21" i="8" s="1"/>
  <c r="A21" i="8" s="1"/>
  <c r="G20" i="8" s="1"/>
  <c r="C17" i="8"/>
  <c r="B17" i="8" s="1"/>
  <c r="A17" i="8" s="1"/>
  <c r="G16" i="8" s="1"/>
  <c r="C13" i="8"/>
  <c r="B13" i="8" s="1"/>
  <c r="A13" i="8" s="1"/>
  <c r="G12" i="8" s="1"/>
  <c r="C9" i="8"/>
  <c r="B9" i="8" s="1"/>
  <c r="A9" i="8" s="1"/>
  <c r="G8" i="8" s="1"/>
  <c r="AS95" i="17"/>
  <c r="AO90" i="17"/>
  <c r="AP90" i="17" s="1"/>
  <c r="AO82" i="17"/>
  <c r="AP82" i="17" s="1"/>
  <c r="AS79" i="17"/>
  <c r="AS71" i="17"/>
  <c r="AS67" i="17"/>
  <c r="AS99" i="17"/>
  <c r="AO97" i="17"/>
  <c r="AP97" i="17" s="1"/>
  <c r="AO93" i="17"/>
  <c r="AP93" i="17" s="1"/>
  <c r="AS90" i="17"/>
  <c r="AO89" i="17"/>
  <c r="AP89" i="17" s="1"/>
  <c r="AS86" i="17"/>
  <c r="AO85" i="17"/>
  <c r="AP85" i="17" s="1"/>
  <c r="AS82" i="17"/>
  <c r="AO81" i="17"/>
  <c r="AP81" i="17" s="1"/>
  <c r="AS78" i="17"/>
  <c r="AO77" i="17"/>
  <c r="AP77" i="17" s="1"/>
  <c r="AS74" i="17"/>
  <c r="AO73" i="17"/>
  <c r="AP73" i="17" s="1"/>
  <c r="AS70" i="17"/>
  <c r="AO69" i="17"/>
  <c r="AP69" i="17" s="1"/>
  <c r="AS66" i="17"/>
  <c r="AO65" i="17"/>
  <c r="AP65" i="17" s="1"/>
  <c r="AS62" i="17"/>
  <c r="AO61" i="17"/>
  <c r="AP61" i="17" s="1"/>
  <c r="AS58" i="17"/>
  <c r="AO57" i="17"/>
  <c r="AP57" i="17" s="1"/>
  <c r="AS54" i="17"/>
  <c r="AO53" i="17"/>
  <c r="AP53" i="17" s="1"/>
  <c r="AS50" i="17"/>
  <c r="AO49" i="17"/>
  <c r="AP49" i="17" s="1"/>
  <c r="AS46" i="17"/>
  <c r="AO45" i="17"/>
  <c r="AP45" i="17" s="1"/>
  <c r="AS42" i="17"/>
  <c r="AO41" i="17"/>
  <c r="AP41" i="17" s="1"/>
  <c r="AS38" i="17"/>
  <c r="AO37" i="17"/>
  <c r="AP37" i="17" s="1"/>
  <c r="AS34" i="17"/>
  <c r="AO33" i="17"/>
  <c r="AP33" i="17" s="1"/>
  <c r="AS30" i="17"/>
  <c r="AO29" i="17"/>
  <c r="AP29" i="17" s="1"/>
  <c r="AS26" i="17"/>
  <c r="AO25" i="17"/>
  <c r="AP25" i="17" s="1"/>
  <c r="AS22" i="17"/>
  <c r="AO21" i="17"/>
  <c r="AP21" i="17" s="1"/>
  <c r="AS18" i="17"/>
  <c r="AO17" i="17"/>
  <c r="AP17" i="17" s="1"/>
  <c r="AS14" i="17"/>
  <c r="AO13" i="17"/>
  <c r="AP13" i="17" s="1"/>
  <c r="AS10" i="17"/>
  <c r="AO9" i="17"/>
  <c r="AP9" i="17" s="1"/>
  <c r="AS6" i="17"/>
  <c r="AO5" i="17"/>
  <c r="AP5" i="17" s="1"/>
  <c r="B79" i="8"/>
  <c r="A79" i="8" s="1"/>
  <c r="G78" i="8" s="1"/>
  <c r="B98" i="8"/>
  <c r="A98" i="8" s="1"/>
  <c r="G97" i="8" s="1"/>
  <c r="B94" i="8"/>
  <c r="A94" i="8" s="1"/>
  <c r="G93" i="8" s="1"/>
  <c r="C90" i="8"/>
  <c r="B90" i="8" s="1"/>
  <c r="A90" i="8" s="1"/>
  <c r="G89" i="8" s="1"/>
  <c r="C86" i="8"/>
  <c r="B86" i="8" s="1"/>
  <c r="A86" i="8" s="1"/>
  <c r="G85" i="8" s="1"/>
  <c r="C82" i="8"/>
  <c r="B82" i="8" s="1"/>
  <c r="A82" i="8" s="1"/>
  <c r="G81" i="8" s="1"/>
  <c r="C78" i="8"/>
  <c r="B78" i="8" s="1"/>
  <c r="A78" i="8" s="1"/>
  <c r="G77" i="8" s="1"/>
  <c r="C74" i="8"/>
  <c r="B74" i="8" s="1"/>
  <c r="A74" i="8" s="1"/>
  <c r="G73" i="8" s="1"/>
  <c r="C70" i="8"/>
  <c r="B70" i="8" s="1"/>
  <c r="A70" i="8" s="1"/>
  <c r="G69" i="8" s="1"/>
  <c r="C66" i="8"/>
  <c r="B66" i="8" s="1"/>
  <c r="A66" i="8" s="1"/>
  <c r="G65" i="8" s="1"/>
  <c r="C62" i="8"/>
  <c r="B62" i="8" s="1"/>
  <c r="A62" i="8" s="1"/>
  <c r="G61" i="8" s="1"/>
  <c r="C58" i="8"/>
  <c r="B58" i="8" s="1"/>
  <c r="A58" i="8" s="1"/>
  <c r="G57" i="8" s="1"/>
  <c r="C54" i="8"/>
  <c r="B54" i="8" s="1"/>
  <c r="A54" i="8" s="1"/>
  <c r="G53" i="8" s="1"/>
  <c r="C50" i="8"/>
  <c r="B50" i="8" s="1"/>
  <c r="A50" i="8" s="1"/>
  <c r="G49" i="8" s="1"/>
  <c r="C46" i="8"/>
  <c r="B46" i="8" s="1"/>
  <c r="A46" i="8" s="1"/>
  <c r="G45" i="8" s="1"/>
  <c r="C42" i="8"/>
  <c r="B42" i="8" s="1"/>
  <c r="A42" i="8" s="1"/>
  <c r="G41" i="8" s="1"/>
  <c r="C38" i="8"/>
  <c r="B38" i="8" s="1"/>
  <c r="A38" i="8" s="1"/>
  <c r="G37" i="8" s="1"/>
  <c r="C34" i="8"/>
  <c r="B34" i="8" s="1"/>
  <c r="A34" i="8" s="1"/>
  <c r="G33" i="8" s="1"/>
  <c r="C30" i="8"/>
  <c r="B30" i="8" s="1"/>
  <c r="A30" i="8" s="1"/>
  <c r="G29" i="8" s="1"/>
  <c r="C26" i="8"/>
  <c r="B26" i="8" s="1"/>
  <c r="A26" i="8" s="1"/>
  <c r="G25" i="8" s="1"/>
  <c r="C22" i="8"/>
  <c r="B22" i="8" s="1"/>
  <c r="A22" i="8" s="1"/>
  <c r="G21" i="8" s="1"/>
  <c r="C18" i="8"/>
  <c r="B18" i="8" s="1"/>
  <c r="A18" i="8" s="1"/>
  <c r="G17" i="8" s="1"/>
  <c r="C14" i="8"/>
  <c r="B14" i="8" s="1"/>
  <c r="A14" i="8" s="1"/>
  <c r="G13" i="8" s="1"/>
  <c r="C10" i="8"/>
  <c r="B10" i="8" s="1"/>
  <c r="A10" i="8" s="1"/>
  <c r="G9" i="8" s="1"/>
  <c r="C6" i="8"/>
  <c r="B6" i="8" s="1"/>
  <c r="A6" i="8" s="1"/>
  <c r="BX94" i="17" l="1"/>
  <c r="CC94" i="17" s="1"/>
  <c r="BS96" i="17"/>
  <c r="BT99" i="17"/>
  <c r="BS36" i="17"/>
  <c r="BS84" i="17"/>
  <c r="BS78" i="17"/>
  <c r="BT32" i="17"/>
  <c r="BU30" i="17"/>
  <c r="BS16" i="17"/>
  <c r="BU25" i="17"/>
  <c r="BS32" i="17"/>
  <c r="BS48" i="17"/>
  <c r="AT4" i="17"/>
  <c r="AU4" i="17" s="1"/>
  <c r="BS30" i="17"/>
  <c r="BU84" i="17"/>
  <c r="BU99" i="17"/>
  <c r="BS25" i="17"/>
  <c r="BX45" i="17"/>
  <c r="CC45" i="17" s="1"/>
  <c r="BX90" i="17"/>
  <c r="CC90" i="17" s="1"/>
  <c r="BT96" i="17"/>
  <c r="BT78" i="17"/>
  <c r="BY17" i="17"/>
  <c r="CC17" i="17" s="1"/>
  <c r="BY55" i="17"/>
  <c r="CC55" i="17" s="1"/>
  <c r="BS20" i="17"/>
  <c r="BS75" i="17"/>
  <c r="BX41" i="17"/>
  <c r="CC41" i="17" s="1"/>
  <c r="BX69" i="17"/>
  <c r="CC69" i="17" s="1"/>
  <c r="BY29" i="17"/>
  <c r="CC29" i="17" s="1"/>
  <c r="BS8" i="17"/>
  <c r="BT83" i="17"/>
  <c r="BX61" i="17"/>
  <c r="CC61" i="17" s="1"/>
  <c r="BS23" i="17"/>
  <c r="BX57" i="17"/>
  <c r="CC57" i="17" s="1"/>
  <c r="BX93" i="17"/>
  <c r="CC93" i="17" s="1"/>
  <c r="BS63" i="17"/>
  <c r="BX14" i="17"/>
  <c r="CC14" i="17" s="1"/>
  <c r="BX34" i="17"/>
  <c r="CC34" i="17" s="1"/>
  <c r="BY5" i="17"/>
  <c r="CC5" i="17" s="1"/>
  <c r="BT63" i="17"/>
  <c r="BS54" i="17"/>
  <c r="BS64" i="17"/>
  <c r="BY97" i="17"/>
  <c r="CC97" i="17" s="1"/>
  <c r="BU27" i="17"/>
  <c r="BT54" i="17"/>
  <c r="BT64" i="17"/>
  <c r="BY13" i="17"/>
  <c r="CC13" i="17" s="1"/>
  <c r="BU23" i="17"/>
  <c r="BS15" i="17"/>
  <c r="BX33" i="17"/>
  <c r="CC33" i="17" s="1"/>
  <c r="BY59" i="17"/>
  <c r="CC59" i="17" s="1"/>
  <c r="BY73" i="17"/>
  <c r="CC73" i="17" s="1"/>
  <c r="BY51" i="17"/>
  <c r="CC51" i="17" s="1"/>
  <c r="BT40" i="17"/>
  <c r="BU40" i="17"/>
  <c r="BT76" i="17"/>
  <c r="BX39" i="17"/>
  <c r="CC39" i="17" s="1"/>
  <c r="BT37" i="17"/>
  <c r="BU72" i="17"/>
  <c r="BT15" i="17"/>
  <c r="BU37" i="17"/>
  <c r="BT71" i="17"/>
  <c r="BX65" i="17"/>
  <c r="CC65" i="17" s="1"/>
  <c r="BU26" i="17"/>
  <c r="BT56" i="17"/>
  <c r="BS72" i="17"/>
  <c r="BS19" i="17"/>
  <c r="BU71" i="17"/>
  <c r="BY77" i="17"/>
  <c r="CC77" i="17" s="1"/>
  <c r="BU56" i="17"/>
  <c r="BS80" i="17"/>
  <c r="BS91" i="17"/>
  <c r="BT19" i="17"/>
  <c r="BU49" i="17"/>
  <c r="BX85" i="17"/>
  <c r="CC85" i="17" s="1"/>
  <c r="BU87" i="17"/>
  <c r="BS92" i="17"/>
  <c r="BT95" i="17"/>
  <c r="BU98" i="17"/>
  <c r="BT10" i="17"/>
  <c r="BS44" i="17"/>
  <c r="BY43" i="17"/>
  <c r="CC43" i="17" s="1"/>
  <c r="BX53" i="17"/>
  <c r="CC53" i="17" s="1"/>
  <c r="BS87" i="17"/>
  <c r="BT49" i="17"/>
  <c r="BY9" i="17"/>
  <c r="CC9" i="17" s="1"/>
  <c r="BY31" i="17"/>
  <c r="CC31" i="17" s="1"/>
  <c r="BT98" i="17"/>
  <c r="BS88" i="17"/>
  <c r="BT91" i="17"/>
  <c r="BS6" i="17"/>
  <c r="BU10" i="17"/>
  <c r="BU79" i="17"/>
  <c r="BY21" i="17"/>
  <c r="CC21" i="17" s="1"/>
  <c r="BY35" i="17"/>
  <c r="CC35" i="17" s="1"/>
  <c r="BY67" i="17"/>
  <c r="CC67" i="17" s="1"/>
  <c r="BY81" i="17"/>
  <c r="CC81" i="17" s="1"/>
  <c r="BT6" i="17"/>
  <c r="BU80" i="17"/>
  <c r="BS28" i="17"/>
  <c r="BU46" i="17"/>
  <c r="BS52" i="17"/>
  <c r="BU47" i="17"/>
  <c r="BT36" i="17"/>
  <c r="BS47" i="17"/>
  <c r="BU83" i="17"/>
  <c r="BU16" i="17"/>
  <c r="BU20" i="17"/>
  <c r="BT27" i="17"/>
  <c r="BU48" i="17"/>
  <c r="BU68" i="17"/>
  <c r="BU75" i="17"/>
  <c r="BU76" i="17"/>
  <c r="BX11" i="17"/>
  <c r="CC11" i="17" s="1"/>
  <c r="BX22" i="17"/>
  <c r="CC22" i="17" s="1"/>
  <c r="BX58" i="17"/>
  <c r="CC58" i="17" s="1"/>
  <c r="BX62" i="17"/>
  <c r="CC62" i="17" s="1"/>
  <c r="BX66" i="17"/>
  <c r="CC66" i="17" s="1"/>
  <c r="BY70" i="17"/>
  <c r="CC70" i="17" s="1"/>
  <c r="BY89" i="17"/>
  <c r="CC89" i="17" s="1"/>
  <c r="BT8" i="17"/>
  <c r="BS68" i="17"/>
  <c r="BU95" i="17"/>
  <c r="BT7" i="17"/>
  <c r="BS12" i="17"/>
  <c r="BT24" i="17"/>
  <c r="BS26" i="17"/>
  <c r="BT88" i="17"/>
  <c r="BU92" i="17"/>
  <c r="CB92" i="17" s="1"/>
  <c r="BS7" i="17"/>
  <c r="BT12" i="17"/>
  <c r="BT28" i="17"/>
  <c r="BU44" i="17"/>
  <c r="CB44" i="17" s="1"/>
  <c r="BT46" i="17"/>
  <c r="BT52" i="17"/>
  <c r="BU60" i="17"/>
  <c r="BS79" i="17"/>
  <c r="CB79" i="17" s="1"/>
  <c r="BX18" i="17"/>
  <c r="CC18" i="17" s="1"/>
  <c r="BY38" i="17"/>
  <c r="CC38" i="17" s="1"/>
  <c r="BX42" i="17"/>
  <c r="CC42" i="17" s="1"/>
  <c r="BX50" i="17"/>
  <c r="CC50" i="17" s="1"/>
  <c r="BX74" i="17"/>
  <c r="CC74" i="17" s="1"/>
  <c r="BX82" i="17"/>
  <c r="CC82" i="17" s="1"/>
  <c r="BX86" i="17"/>
  <c r="CC86" i="17" s="1"/>
  <c r="BS24" i="17"/>
  <c r="BT60" i="17"/>
  <c r="CJ4" i="17"/>
  <c r="CC98" i="17"/>
  <c r="CC49" i="17"/>
  <c r="CC75" i="17"/>
  <c r="CC91" i="17"/>
  <c r="CC99" i="17"/>
  <c r="CB11" i="17"/>
  <c r="CB59" i="17"/>
  <c r="CB67" i="17"/>
  <c r="CB17" i="17"/>
  <c r="CB21" i="17"/>
  <c r="CB69" i="17"/>
  <c r="CB5" i="17"/>
  <c r="CB45" i="17"/>
  <c r="CB81" i="17"/>
  <c r="CB93" i="17"/>
  <c r="CB94" i="17"/>
  <c r="CB18" i="17"/>
  <c r="CB31" i="17"/>
  <c r="CB51" i="17"/>
  <c r="CB77" i="17"/>
  <c r="CC6" i="17"/>
  <c r="CC8" i="17"/>
  <c r="CC10" i="17"/>
  <c r="CC12" i="17"/>
  <c r="CC16" i="17"/>
  <c r="CC20" i="17"/>
  <c r="CC24" i="17"/>
  <c r="CC26" i="17"/>
  <c r="CC28" i="17"/>
  <c r="CC30" i="17"/>
  <c r="CC32" i="17"/>
  <c r="CC36" i="17"/>
  <c r="CC40" i="17"/>
  <c r="CC44" i="17"/>
  <c r="CC46" i="17"/>
  <c r="CC48" i="17"/>
  <c r="CC52" i="17"/>
  <c r="CC56" i="17"/>
  <c r="CC60" i="17"/>
  <c r="CC64" i="17"/>
  <c r="CC68" i="17"/>
  <c r="CC72" i="17"/>
  <c r="CC76" i="17"/>
  <c r="CC78" i="17"/>
  <c r="CC80" i="17"/>
  <c r="CC84" i="17"/>
  <c r="CC88" i="17"/>
  <c r="CB97" i="17"/>
  <c r="CB29" i="17"/>
  <c r="CB39" i="17"/>
  <c r="CB41" i="17"/>
  <c r="CB43" i="17"/>
  <c r="CB55" i="17"/>
  <c r="CB73" i="17"/>
  <c r="CB90" i="17"/>
  <c r="CB13" i="17"/>
  <c r="CB22" i="17"/>
  <c r="CB34" i="17"/>
  <c r="CB61" i="17"/>
  <c r="CB70" i="17"/>
  <c r="CB82" i="17"/>
  <c r="CC95" i="17"/>
  <c r="CC54" i="17"/>
  <c r="CC92" i="17"/>
  <c r="CC96" i="17"/>
  <c r="CB38" i="17"/>
  <c r="CB42" i="17"/>
  <c r="CB57" i="17"/>
  <c r="CB65" i="17"/>
  <c r="CB74" i="17"/>
  <c r="CB50" i="17"/>
  <c r="CB58" i="17"/>
  <c r="CB66" i="17"/>
  <c r="CB86" i="17"/>
  <c r="CB89" i="17"/>
  <c r="CB9" i="17"/>
  <c r="CB14" i="17"/>
  <c r="CB33" i="17"/>
  <c r="CB35" i="17"/>
  <c r="CB53" i="17"/>
  <c r="CB62" i="17"/>
  <c r="CB85" i="17"/>
  <c r="CC7" i="17"/>
  <c r="CC15" i="17"/>
  <c r="CC19" i="17"/>
  <c r="CC23" i="17"/>
  <c r="CC25" i="17"/>
  <c r="CC27" i="17"/>
  <c r="CC37" i="17"/>
  <c r="CC47" i="17"/>
  <c r="CC63" i="17"/>
  <c r="CC71" i="17"/>
  <c r="CC79" i="17"/>
  <c r="CC83" i="17"/>
  <c r="CC87" i="17"/>
  <c r="CB10" i="17" l="1"/>
  <c r="CD10" i="17" s="1"/>
  <c r="AA10" i="17" s="1"/>
  <c r="CB28" i="17"/>
  <c r="CD28" i="17" s="1"/>
  <c r="AA28" i="17" s="1"/>
  <c r="CB32" i="17"/>
  <c r="CD32" i="17" s="1"/>
  <c r="AA32" i="17" s="1"/>
  <c r="CB84" i="17"/>
  <c r="CD84" i="17" s="1"/>
  <c r="AA84" i="17" s="1"/>
  <c r="CB30" i="17"/>
  <c r="CD30" i="17" s="1"/>
  <c r="AA30" i="17" s="1"/>
  <c r="CB78" i="17"/>
  <c r="CD78" i="17" s="1"/>
  <c r="AA78" i="17" s="1"/>
  <c r="CB96" i="17"/>
  <c r="CD96" i="17" s="1"/>
  <c r="AA96" i="17" s="1"/>
  <c r="CB20" i="17"/>
  <c r="CD20" i="17" s="1"/>
  <c r="AA20" i="17" s="1"/>
  <c r="CB36" i="17"/>
  <c r="CD36" i="17" s="1"/>
  <c r="AA36" i="17" s="1"/>
  <c r="CB99" i="17"/>
  <c r="CD99" i="17" s="1"/>
  <c r="AA99" i="17" s="1"/>
  <c r="CB48" i="17"/>
  <c r="CD48" i="17" s="1"/>
  <c r="AA48" i="17" s="1"/>
  <c r="CB64" i="17"/>
  <c r="CD64" i="17" s="1"/>
  <c r="AA64" i="17" s="1"/>
  <c r="CB25" i="17"/>
  <c r="CD25" i="17" s="1"/>
  <c r="AA25" i="17" s="1"/>
  <c r="CB8" i="17"/>
  <c r="CD8" i="17" s="1"/>
  <c r="AA8" i="17" s="1"/>
  <c r="CB75" i="17"/>
  <c r="CD75" i="17" s="1"/>
  <c r="AA75" i="17" s="1"/>
  <c r="CB16" i="17"/>
  <c r="CD16" i="17" s="1"/>
  <c r="AA16" i="17" s="1"/>
  <c r="CB87" i="17"/>
  <c r="CD87" i="17" s="1"/>
  <c r="AA87" i="17" s="1"/>
  <c r="CB23" i="17"/>
  <c r="CD23" i="17" s="1"/>
  <c r="AA23" i="17" s="1"/>
  <c r="CB80" i="17"/>
  <c r="CD80" i="17" s="1"/>
  <c r="AA80" i="17" s="1"/>
  <c r="CB63" i="17"/>
  <c r="CD63" i="17" s="1"/>
  <c r="AA63" i="17" s="1"/>
  <c r="CB83" i="17"/>
  <c r="CD83" i="17" s="1"/>
  <c r="AA83" i="17" s="1"/>
  <c r="CB54" i="17"/>
  <c r="CD54" i="17" s="1"/>
  <c r="AA54" i="17" s="1"/>
  <c r="CB15" i="17"/>
  <c r="CD15" i="17" s="1"/>
  <c r="AA15" i="17" s="1"/>
  <c r="CB6" i="17"/>
  <c r="CD6" i="17" s="1"/>
  <c r="AA6" i="17" s="1"/>
  <c r="CB27" i="17"/>
  <c r="CD27" i="17" s="1"/>
  <c r="AA27" i="17" s="1"/>
  <c r="CB72" i="17"/>
  <c r="CD72" i="17" s="1"/>
  <c r="AA72" i="17" s="1"/>
  <c r="CB40" i="17"/>
  <c r="CD40" i="17" s="1"/>
  <c r="AA40" i="17" s="1"/>
  <c r="CB68" i="17"/>
  <c r="CD68" i="17" s="1"/>
  <c r="AA68" i="17" s="1"/>
  <c r="CB98" i="17"/>
  <c r="CD98" i="17" s="1"/>
  <c r="AA98" i="17" s="1"/>
  <c r="CD69" i="17"/>
  <c r="AA69" i="17" s="1"/>
  <c r="CB24" i="17"/>
  <c r="CD24" i="17" s="1"/>
  <c r="AA24" i="17" s="1"/>
  <c r="CB49" i="17"/>
  <c r="CD49" i="17" s="1"/>
  <c r="AA49" i="17" s="1"/>
  <c r="CB56" i="17"/>
  <c r="CD56" i="17" s="1"/>
  <c r="AA56" i="17" s="1"/>
  <c r="CB37" i="17"/>
  <c r="CD37" i="17" s="1"/>
  <c r="AA37" i="17" s="1"/>
  <c r="CB76" i="17"/>
  <c r="CD76" i="17" s="1"/>
  <c r="AA76" i="17" s="1"/>
  <c r="CB47" i="17"/>
  <c r="CD47" i="17" s="1"/>
  <c r="AA47" i="17" s="1"/>
  <c r="CB19" i="17"/>
  <c r="CD19" i="17" s="1"/>
  <c r="AA19" i="17" s="1"/>
  <c r="CB52" i="17"/>
  <c r="CD52" i="17" s="1"/>
  <c r="AA52" i="17" s="1"/>
  <c r="CB95" i="17"/>
  <c r="CD95" i="17" s="1"/>
  <c r="AA95" i="17" s="1"/>
  <c r="CB60" i="17"/>
  <c r="CD60" i="17" s="1"/>
  <c r="AA60" i="17" s="1"/>
  <c r="CB88" i="17"/>
  <c r="CD88" i="17" s="1"/>
  <c r="AA88" i="17" s="1"/>
  <c r="CB7" i="17"/>
  <c r="CD7" i="17" s="1"/>
  <c r="AA7" i="17" s="1"/>
  <c r="CB91" i="17"/>
  <c r="CD91" i="17" s="1"/>
  <c r="AA91" i="17" s="1"/>
  <c r="CB71" i="17"/>
  <c r="CD71" i="17" s="1"/>
  <c r="AA71" i="17" s="1"/>
  <c r="CB26" i="17"/>
  <c r="CD26" i="17" s="1"/>
  <c r="AA26" i="17" s="1"/>
  <c r="CB46" i="17"/>
  <c r="CD46" i="17" s="1"/>
  <c r="AA46" i="17" s="1"/>
  <c r="CB12" i="17"/>
  <c r="CD12" i="17" s="1"/>
  <c r="AA12" i="17" s="1"/>
  <c r="CD97" i="17"/>
  <c r="AA97" i="17" s="1"/>
  <c r="CD89" i="17"/>
  <c r="AA89" i="17" s="1"/>
  <c r="CD93" i="17"/>
  <c r="AA93" i="17" s="1"/>
  <c r="CD21" i="17"/>
  <c r="AA21" i="17" s="1"/>
  <c r="CD11" i="17"/>
  <c r="AA11" i="17" s="1"/>
  <c r="CD67" i="17"/>
  <c r="AA67" i="17" s="1"/>
  <c r="CD59" i="17"/>
  <c r="AA59" i="17" s="1"/>
  <c r="CD17" i="17"/>
  <c r="AA17" i="17" s="1"/>
  <c r="CD50" i="17"/>
  <c r="AA50" i="17" s="1"/>
  <c r="CD51" i="17"/>
  <c r="AA51" i="17" s="1"/>
  <c r="CD74" i="17"/>
  <c r="AA74" i="17" s="1"/>
  <c r="CD77" i="17"/>
  <c r="AA77" i="17" s="1"/>
  <c r="CD14" i="17"/>
  <c r="AA14" i="17" s="1"/>
  <c r="CD38" i="17"/>
  <c r="AA38" i="17" s="1"/>
  <c r="CD70" i="17"/>
  <c r="AA70" i="17" s="1"/>
  <c r="CD13" i="17"/>
  <c r="AA13" i="17" s="1"/>
  <c r="CD66" i="17"/>
  <c r="AA66" i="17" s="1"/>
  <c r="CD45" i="17"/>
  <c r="AA45" i="17" s="1"/>
  <c r="CD5" i="17"/>
  <c r="AA5" i="17" s="1"/>
  <c r="CD31" i="17"/>
  <c r="AA31" i="17" s="1"/>
  <c r="CD79" i="17"/>
  <c r="AA79" i="17" s="1"/>
  <c r="CD33" i="17"/>
  <c r="AA33" i="17" s="1"/>
  <c r="CD9" i="17"/>
  <c r="AA9" i="17" s="1"/>
  <c r="CD61" i="17"/>
  <c r="AA61" i="17" s="1"/>
  <c r="CD34" i="17"/>
  <c r="AA34" i="17" s="1"/>
  <c r="CD92" i="17"/>
  <c r="AA92" i="17" s="1"/>
  <c r="CD41" i="17"/>
  <c r="AA41" i="17" s="1"/>
  <c r="CD62" i="17"/>
  <c r="AA62" i="17" s="1"/>
  <c r="CD82" i="17"/>
  <c r="AA82" i="17" s="1"/>
  <c r="CD44" i="17"/>
  <c r="AA44" i="17" s="1"/>
  <c r="CD18" i="17"/>
  <c r="AA18" i="17" s="1"/>
  <c r="CD94" i="17"/>
  <c r="AA94" i="17" s="1"/>
  <c r="CD85" i="17"/>
  <c r="AA85" i="17" s="1"/>
  <c r="CD53" i="17"/>
  <c r="AA53" i="17" s="1"/>
  <c r="CD42" i="17"/>
  <c r="AA42" i="17" s="1"/>
  <c r="CD22" i="17"/>
  <c r="AA22" i="17" s="1"/>
  <c r="CD55" i="17"/>
  <c r="AA55" i="17" s="1"/>
  <c r="CD81" i="17"/>
  <c r="AA81" i="17" s="1"/>
  <c r="CD86" i="17"/>
  <c r="AA86" i="17" s="1"/>
  <c r="CD58" i="17"/>
  <c r="AA58" i="17" s="1"/>
  <c r="CD73" i="17"/>
  <c r="AA73" i="17" s="1"/>
  <c r="CD39" i="17"/>
  <c r="AA39" i="17" s="1"/>
  <c r="CD90" i="17"/>
  <c r="AA90" i="17" s="1"/>
  <c r="CD57" i="17"/>
  <c r="AA57" i="17" s="1"/>
  <c r="CD35" i="17"/>
  <c r="AA35" i="17" s="1"/>
  <c r="CD65" i="17"/>
  <c r="AA65" i="17" s="1"/>
  <c r="CD43" i="17"/>
  <c r="AA43" i="17" s="1"/>
  <c r="CD29" i="17"/>
  <c r="AA29" i="17" s="1"/>
  <c r="CW133" i="15" l="1"/>
  <c r="CV133" i="15"/>
  <c r="CU133" i="15"/>
  <c r="CT133" i="15"/>
  <c r="CS133" i="15"/>
  <c r="CR133" i="15"/>
  <c r="CQ133" i="15"/>
  <c r="CP133" i="15"/>
  <c r="CO133" i="15"/>
  <c r="CN133" i="15"/>
  <c r="CM133" i="15"/>
  <c r="CL133" i="15"/>
  <c r="CK133" i="15"/>
  <c r="CJ133" i="15"/>
  <c r="CI133" i="15"/>
  <c r="CH133" i="15"/>
  <c r="CG133" i="15"/>
  <c r="CF133" i="15"/>
  <c r="CE133" i="15"/>
  <c r="CD133" i="15"/>
  <c r="CC133" i="15"/>
  <c r="CB133" i="15"/>
  <c r="CA133" i="15"/>
  <c r="BZ133" i="15"/>
  <c r="BY133" i="15"/>
  <c r="BX133" i="15"/>
  <c r="BW133" i="15"/>
  <c r="BV133" i="15"/>
  <c r="BU133" i="15"/>
  <c r="BT133" i="15"/>
  <c r="BS133" i="15"/>
  <c r="BR133" i="15"/>
  <c r="BQ133" i="15"/>
  <c r="BP133" i="15"/>
  <c r="BO133" i="15"/>
  <c r="BN133" i="15"/>
  <c r="BM133" i="15"/>
  <c r="BL133" i="15"/>
  <c r="BK133" i="15"/>
  <c r="BJ133" i="15"/>
  <c r="BI133" i="15"/>
  <c r="BH133" i="15"/>
  <c r="BG133" i="15"/>
  <c r="BF133" i="15"/>
  <c r="BE133" i="15"/>
  <c r="BD133" i="15"/>
  <c r="BC133" i="15"/>
  <c r="BB133" i="15"/>
  <c r="BA133" i="15"/>
  <c r="AZ133" i="15"/>
  <c r="AY13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F133" i="15"/>
  <c r="E133" i="15"/>
  <c r="D133" i="15"/>
  <c r="D134" i="15" s="1"/>
  <c r="C133" i="15"/>
  <c r="B133" i="15"/>
  <c r="CW132" i="15"/>
  <c r="CV132" i="15"/>
  <c r="CU132" i="15"/>
  <c r="CT132" i="15"/>
  <c r="CS132" i="15"/>
  <c r="CR132" i="15"/>
  <c r="CQ132" i="15"/>
  <c r="CP132" i="15"/>
  <c r="CO132" i="15"/>
  <c r="CN132" i="15"/>
  <c r="CM132" i="15"/>
  <c r="CL132" i="15"/>
  <c r="CK132" i="15"/>
  <c r="CJ132" i="15"/>
  <c r="CI132" i="15"/>
  <c r="CH132" i="15"/>
  <c r="CG132" i="15"/>
  <c r="CF132" i="15"/>
  <c r="CE132" i="15"/>
  <c r="CD132" i="15"/>
  <c r="CC132" i="15"/>
  <c r="CB132" i="15"/>
  <c r="CA132" i="15"/>
  <c r="BZ132" i="15"/>
  <c r="BY132" i="15"/>
  <c r="BX132" i="15"/>
  <c r="BW132" i="15"/>
  <c r="BV132" i="15"/>
  <c r="BU132" i="15"/>
  <c r="BT132" i="15"/>
  <c r="BS132" i="15"/>
  <c r="BR132" i="15"/>
  <c r="BQ132" i="15"/>
  <c r="BP132" i="15"/>
  <c r="BO132" i="15"/>
  <c r="BN132" i="15"/>
  <c r="BM132" i="15"/>
  <c r="BL132" i="15"/>
  <c r="BK132" i="15"/>
  <c r="BJ132" i="15"/>
  <c r="BI132" i="15"/>
  <c r="BH132" i="15"/>
  <c r="BG132" i="15"/>
  <c r="BF132" i="15"/>
  <c r="BE132" i="15"/>
  <c r="BD132"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F132" i="15"/>
  <c r="E132" i="15"/>
  <c r="D132" i="15"/>
  <c r="C132" i="15"/>
  <c r="C134" i="15" l="1"/>
  <c r="B132" i="15"/>
  <c r="B134" i="15" s="1"/>
  <c r="CW126" i="15"/>
  <c r="CV126" i="15"/>
  <c r="CU126" i="15"/>
  <c r="CT126" i="15"/>
  <c r="CS126" i="15"/>
  <c r="CR126" i="15"/>
  <c r="CQ126" i="15"/>
  <c r="CP126" i="15"/>
  <c r="CO126" i="15"/>
  <c r="CN126" i="15"/>
  <c r="CM126" i="15"/>
  <c r="CL126" i="15"/>
  <c r="CK126" i="15"/>
  <c r="CJ126" i="15"/>
  <c r="CI126" i="15"/>
  <c r="CH126" i="15"/>
  <c r="CG126" i="15"/>
  <c r="CF126" i="15"/>
  <c r="CE126" i="15"/>
  <c r="CD126" i="15"/>
  <c r="CC126" i="15"/>
  <c r="CB126" i="15"/>
  <c r="CA126" i="15"/>
  <c r="BZ126" i="15"/>
  <c r="BY126" i="15"/>
  <c r="BX126" i="15"/>
  <c r="BW126" i="15"/>
  <c r="BV126" i="15"/>
  <c r="BU126" i="15"/>
  <c r="BT126" i="15"/>
  <c r="BS126" i="15"/>
  <c r="BR126" i="15"/>
  <c r="BQ126" i="15"/>
  <c r="BP126" i="15"/>
  <c r="BO126" i="15"/>
  <c r="BN126" i="15"/>
  <c r="BM126" i="15"/>
  <c r="BL126" i="15"/>
  <c r="BK126" i="15"/>
  <c r="BJ126" i="15"/>
  <c r="BI126" i="15"/>
  <c r="BH126" i="15"/>
  <c r="BG126" i="15"/>
  <c r="BF126" i="15"/>
  <c r="BE126" i="15"/>
  <c r="BD126" i="15"/>
  <c r="BC126" i="15"/>
  <c r="BB126" i="15"/>
  <c r="BA126" i="15"/>
  <c r="AZ126" i="15"/>
  <c r="AY126"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J126" i="15"/>
  <c r="I126" i="15"/>
  <c r="H126" i="15"/>
  <c r="G126" i="15"/>
  <c r="F126" i="15"/>
  <c r="E126" i="15"/>
  <c r="D126" i="15"/>
  <c r="C126" i="15"/>
  <c r="B126" i="15"/>
  <c r="CW123" i="15"/>
  <c r="CV123" i="15"/>
  <c r="CU123" i="15"/>
  <c r="CT123" i="15"/>
  <c r="CS123" i="15"/>
  <c r="CR123" i="15"/>
  <c r="CQ123" i="15"/>
  <c r="CP123" i="15"/>
  <c r="CO123" i="15"/>
  <c r="CN123" i="15"/>
  <c r="CM123" i="15"/>
  <c r="CL123" i="15"/>
  <c r="CK123" i="15"/>
  <c r="CJ123" i="15"/>
  <c r="CI123" i="15"/>
  <c r="CH123" i="15"/>
  <c r="CG123" i="15"/>
  <c r="CF123" i="15"/>
  <c r="CE123" i="15"/>
  <c r="CD123" i="15"/>
  <c r="CC123" i="15"/>
  <c r="CB123" i="15"/>
  <c r="CA123" i="15"/>
  <c r="BZ123" i="15"/>
  <c r="BY123" i="15"/>
  <c r="BX123" i="15"/>
  <c r="BW123" i="15"/>
  <c r="BV123" i="15"/>
  <c r="BU123" i="15"/>
  <c r="BT123" i="15"/>
  <c r="BS123" i="15"/>
  <c r="BR123" i="15"/>
  <c r="BQ123" i="15"/>
  <c r="BP123" i="15"/>
  <c r="BO123" i="15"/>
  <c r="BN123" i="15"/>
  <c r="BM123" i="15"/>
  <c r="BL123" i="15"/>
  <c r="BK123" i="15"/>
  <c r="BJ123" i="15"/>
  <c r="BI123" i="15"/>
  <c r="BH123" i="15"/>
  <c r="BG123" i="15"/>
  <c r="BF123" i="15"/>
  <c r="BE123" i="15"/>
  <c r="BD123" i="15"/>
  <c r="BC123" i="15"/>
  <c r="BB123" i="15"/>
  <c r="BA123" i="15"/>
  <c r="AZ123" i="15"/>
  <c r="AY123"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F123" i="15"/>
  <c r="E123" i="15"/>
  <c r="D123" i="15"/>
  <c r="C123" i="15"/>
  <c r="B123" i="15"/>
  <c r="CW120" i="15"/>
  <c r="CV120" i="15"/>
  <c r="CU120" i="15"/>
  <c r="CT120" i="15"/>
  <c r="CS120" i="15"/>
  <c r="CR120" i="15"/>
  <c r="CQ120" i="15"/>
  <c r="CP120" i="15"/>
  <c r="CO120" i="15"/>
  <c r="CN120" i="15"/>
  <c r="CM120" i="15"/>
  <c r="CL120" i="15"/>
  <c r="CK120" i="15"/>
  <c r="CJ120" i="15"/>
  <c r="CI120" i="15"/>
  <c r="CH120" i="15"/>
  <c r="CG120" i="15"/>
  <c r="CF120" i="15"/>
  <c r="CE120" i="15"/>
  <c r="CD120" i="15"/>
  <c r="CC120" i="15"/>
  <c r="CB120" i="15"/>
  <c r="CA120" i="15"/>
  <c r="BZ120" i="15"/>
  <c r="BY120" i="15"/>
  <c r="BX120" i="15"/>
  <c r="BW120" i="15"/>
  <c r="BV120" i="15"/>
  <c r="BU120" i="15"/>
  <c r="BT120" i="15"/>
  <c r="BS120" i="15"/>
  <c r="BR120" i="15"/>
  <c r="BQ120" i="15"/>
  <c r="BP120" i="15"/>
  <c r="BO120" i="15"/>
  <c r="BN120" i="15"/>
  <c r="BM120" i="15"/>
  <c r="BL120" i="15"/>
  <c r="BK120" i="15"/>
  <c r="BJ120" i="15"/>
  <c r="BI120" i="15"/>
  <c r="BH120" i="15"/>
  <c r="BG120" i="15"/>
  <c r="BF120" i="15"/>
  <c r="BE120" i="15"/>
  <c r="BD120"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120" i="15"/>
  <c r="CW117" i="15"/>
  <c r="CV117" i="15"/>
  <c r="CU117" i="15"/>
  <c r="CT117" i="15"/>
  <c r="CS117" i="15"/>
  <c r="CR117" i="15"/>
  <c r="CQ117" i="15"/>
  <c r="CP117" i="15"/>
  <c r="CO117" i="15"/>
  <c r="CN117" i="15"/>
  <c r="CM117" i="15"/>
  <c r="CL117" i="15"/>
  <c r="CK117" i="15"/>
  <c r="CJ117" i="15"/>
  <c r="CI117" i="15"/>
  <c r="CH117" i="15"/>
  <c r="CG117" i="15"/>
  <c r="CF117" i="15"/>
  <c r="CE117" i="15"/>
  <c r="CD117" i="15"/>
  <c r="CC117" i="15"/>
  <c r="CB117" i="15"/>
  <c r="CA117" i="15"/>
  <c r="BZ117" i="15"/>
  <c r="BY117" i="15"/>
  <c r="BX117" i="15"/>
  <c r="BW117" i="15"/>
  <c r="BV117" i="15"/>
  <c r="BU117" i="15"/>
  <c r="BT117" i="15"/>
  <c r="BS117" i="15"/>
  <c r="BR117" i="15"/>
  <c r="BQ117" i="15"/>
  <c r="BP117" i="15"/>
  <c r="BO117" i="15"/>
  <c r="BN117" i="15"/>
  <c r="BM117" i="15"/>
  <c r="BL117" i="15"/>
  <c r="BK117" i="15"/>
  <c r="BJ117" i="15"/>
  <c r="BI117" i="15"/>
  <c r="BH117" i="15"/>
  <c r="BG117" i="15"/>
  <c r="BF117" i="15"/>
  <c r="BE117" i="15"/>
  <c r="BD117" i="15"/>
  <c r="BC117" i="15"/>
  <c r="BB117" i="15"/>
  <c r="BA117" i="15"/>
  <c r="AZ117" i="15"/>
  <c r="AY117"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17" i="15"/>
  <c r="CW114" i="15"/>
  <c r="CV114" i="15"/>
  <c r="CU114" i="15"/>
  <c r="CT114" i="15"/>
  <c r="CS114" i="15"/>
  <c r="CR114" i="15"/>
  <c r="CQ114" i="15"/>
  <c r="CP114" i="15"/>
  <c r="CO114" i="15"/>
  <c r="CN114" i="15"/>
  <c r="CM114" i="15"/>
  <c r="CL114" i="15"/>
  <c r="CK114" i="15"/>
  <c r="CJ114" i="15"/>
  <c r="CI114" i="15"/>
  <c r="CH114" i="15"/>
  <c r="CG114" i="15"/>
  <c r="CF114" i="15"/>
  <c r="CE114" i="15"/>
  <c r="CD114" i="15"/>
  <c r="CC114" i="15"/>
  <c r="CB114" i="15"/>
  <c r="CA114" i="15"/>
  <c r="BZ114" i="15"/>
  <c r="BY114" i="15"/>
  <c r="BX114" i="15"/>
  <c r="BW114" i="15"/>
  <c r="BV114" i="15"/>
  <c r="BU114" i="15"/>
  <c r="BT114" i="15"/>
  <c r="BS114" i="15"/>
  <c r="BR114" i="15"/>
  <c r="BQ114" i="15"/>
  <c r="BP114" i="15"/>
  <c r="BO114" i="15"/>
  <c r="BN114" i="15"/>
  <c r="BM114" i="15"/>
  <c r="BL114" i="15"/>
  <c r="BK114" i="15"/>
  <c r="BJ114" i="15"/>
  <c r="BI114" i="15"/>
  <c r="BH114" i="15"/>
  <c r="BG114" i="15"/>
  <c r="BF114" i="15"/>
  <c r="BE114" i="15"/>
  <c r="BD114" i="15"/>
  <c r="BC114" i="15"/>
  <c r="BB114" i="15"/>
  <c r="BA114" i="15"/>
  <c r="AZ114" i="15"/>
  <c r="AY114"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CW109" i="15"/>
  <c r="CV109" i="15"/>
  <c r="CU109" i="15"/>
  <c r="CT109" i="15"/>
  <c r="CS109" i="15"/>
  <c r="CR109" i="15"/>
  <c r="CQ109" i="15"/>
  <c r="CP109" i="15"/>
  <c r="CO109" i="15"/>
  <c r="CN109" i="15"/>
  <c r="CM109" i="15"/>
  <c r="CL109" i="15"/>
  <c r="CK109" i="15"/>
  <c r="CJ109" i="15"/>
  <c r="CI109" i="15"/>
  <c r="CH109" i="15"/>
  <c r="CG109" i="15"/>
  <c r="CF109" i="15"/>
  <c r="CE109" i="15"/>
  <c r="CD109" i="15"/>
  <c r="CC109" i="15"/>
  <c r="CB109" i="15"/>
  <c r="CA109" i="15"/>
  <c r="BZ109" i="15"/>
  <c r="BY109" i="15"/>
  <c r="BX109" i="15"/>
  <c r="BW109" i="15"/>
  <c r="BV109" i="15"/>
  <c r="BU109" i="15"/>
  <c r="BT109" i="15"/>
  <c r="BS109" i="15"/>
  <c r="BR109" i="15"/>
  <c r="BQ109" i="15"/>
  <c r="BP109" i="15"/>
  <c r="BO109" i="15"/>
  <c r="BN109" i="15"/>
  <c r="BM109" i="15"/>
  <c r="BL109" i="15"/>
  <c r="BK109" i="15"/>
  <c r="BJ109" i="15"/>
  <c r="BI109" i="15"/>
  <c r="BH109" i="15"/>
  <c r="BG109" i="15"/>
  <c r="BF109" i="15"/>
  <c r="BE109" i="15"/>
  <c r="BD109" i="15"/>
  <c r="BC109" i="15"/>
  <c r="BB109" i="15"/>
  <c r="BA109" i="15"/>
  <c r="AZ109" i="15"/>
  <c r="AY109"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E110" i="15" s="1"/>
  <c r="D109" i="15"/>
  <c r="D110" i="15" s="1"/>
  <c r="C109" i="15"/>
  <c r="B109" i="15"/>
  <c r="CW108" i="15"/>
  <c r="CV108" i="15"/>
  <c r="CU108" i="15"/>
  <c r="CT108" i="15"/>
  <c r="CS108" i="15"/>
  <c r="CR108" i="15"/>
  <c r="CQ108" i="15"/>
  <c r="CP108" i="15"/>
  <c r="CO108" i="15"/>
  <c r="CN108" i="15"/>
  <c r="CM108" i="15"/>
  <c r="CL108" i="15"/>
  <c r="CK108" i="15"/>
  <c r="CJ108" i="15"/>
  <c r="CI108" i="15"/>
  <c r="CH108" i="15"/>
  <c r="CG108" i="15"/>
  <c r="CF108" i="15"/>
  <c r="CE108" i="15"/>
  <c r="CD108" i="15"/>
  <c r="CC108" i="15"/>
  <c r="CB108" i="15"/>
  <c r="CA108" i="15"/>
  <c r="BZ108" i="15"/>
  <c r="BY108" i="15"/>
  <c r="BX108" i="15"/>
  <c r="BW108" i="15"/>
  <c r="BV108" i="15"/>
  <c r="BU108" i="15"/>
  <c r="BT108" i="15"/>
  <c r="BS108" i="15"/>
  <c r="BR108" i="15"/>
  <c r="BQ108" i="15"/>
  <c r="BP108" i="15"/>
  <c r="BO108" i="15"/>
  <c r="BN108" i="15"/>
  <c r="BM108" i="15"/>
  <c r="BL108" i="15"/>
  <c r="BK108" i="15"/>
  <c r="BJ108" i="15"/>
  <c r="BI108" i="15"/>
  <c r="BH108" i="15"/>
  <c r="BG108" i="15"/>
  <c r="BF108" i="15"/>
  <c r="BE108" i="15"/>
  <c r="BD108" i="15"/>
  <c r="BC108" i="15"/>
  <c r="BB108" i="15"/>
  <c r="BA108" i="15"/>
  <c r="AZ108" i="15"/>
  <c r="AY108"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G108" i="15"/>
  <c r="F108" i="15"/>
  <c r="E108" i="15"/>
  <c r="D108" i="15"/>
  <c r="C108" i="15"/>
  <c r="CW105" i="15"/>
  <c r="CV105" i="15"/>
  <c r="CU105" i="15"/>
  <c r="CT105" i="15"/>
  <c r="CS105" i="15"/>
  <c r="CR105" i="15"/>
  <c r="CQ105" i="15"/>
  <c r="CP105" i="15"/>
  <c r="CO105" i="15"/>
  <c r="CN105" i="15"/>
  <c r="CM105" i="15"/>
  <c r="CL105" i="15"/>
  <c r="CK105" i="15"/>
  <c r="CJ105" i="15"/>
  <c r="CI105" i="15"/>
  <c r="CH105" i="15"/>
  <c r="CG105" i="15"/>
  <c r="CF105" i="15"/>
  <c r="CE105" i="15"/>
  <c r="CD105" i="15"/>
  <c r="CC105" i="15"/>
  <c r="CB105" i="15"/>
  <c r="CA105" i="15"/>
  <c r="BZ105" i="15"/>
  <c r="BY105" i="15"/>
  <c r="BX105" i="15"/>
  <c r="BW105" i="15"/>
  <c r="BV105" i="15"/>
  <c r="BU105" i="15"/>
  <c r="BT105" i="15"/>
  <c r="BS105" i="15"/>
  <c r="BR105" i="15"/>
  <c r="BQ105" i="15"/>
  <c r="BP105" i="15"/>
  <c r="BO105" i="15"/>
  <c r="BN105" i="15"/>
  <c r="BM105" i="15"/>
  <c r="BL105" i="15"/>
  <c r="BK105" i="15"/>
  <c r="BJ105" i="15"/>
  <c r="BI105" i="15"/>
  <c r="BH105" i="15"/>
  <c r="BG105" i="15"/>
  <c r="BF105" i="15"/>
  <c r="BE105" i="15"/>
  <c r="BD105" i="15"/>
  <c r="BC105" i="15"/>
  <c r="BB105" i="15"/>
  <c r="BA105" i="15"/>
  <c r="AZ105" i="15"/>
  <c r="AY105"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F105" i="15"/>
  <c r="E105" i="15"/>
  <c r="D105" i="15"/>
  <c r="C105" i="15"/>
  <c r="B105" i="15"/>
  <c r="CW102" i="15"/>
  <c r="CV102" i="15"/>
  <c r="CU102" i="15"/>
  <c r="CT102" i="15"/>
  <c r="CS102" i="15"/>
  <c r="CR102" i="15"/>
  <c r="CQ102" i="15"/>
  <c r="CP102" i="15"/>
  <c r="CO102" i="15"/>
  <c r="CN102" i="15"/>
  <c r="CM102" i="15"/>
  <c r="CL102" i="15"/>
  <c r="CK102" i="15"/>
  <c r="CJ102" i="15"/>
  <c r="CI102" i="15"/>
  <c r="CH102" i="15"/>
  <c r="CG102" i="15"/>
  <c r="CF102" i="15"/>
  <c r="CE102" i="15"/>
  <c r="CD102" i="15"/>
  <c r="CC102" i="15"/>
  <c r="CB102" i="15"/>
  <c r="CA102" i="15"/>
  <c r="BZ102" i="15"/>
  <c r="BY102" i="15"/>
  <c r="BX102" i="15"/>
  <c r="BW102" i="15"/>
  <c r="BV102" i="15"/>
  <c r="BU102" i="15"/>
  <c r="BT102" i="15"/>
  <c r="BS102" i="15"/>
  <c r="BR102" i="15"/>
  <c r="BQ102" i="15"/>
  <c r="BP102" i="15"/>
  <c r="BO102" i="15"/>
  <c r="BN102" i="15"/>
  <c r="BM102" i="15"/>
  <c r="BL102" i="15"/>
  <c r="BK102" i="15"/>
  <c r="BJ102" i="15"/>
  <c r="BI102" i="15"/>
  <c r="BH102" i="15"/>
  <c r="BG102" i="15"/>
  <c r="BF102" i="15"/>
  <c r="BE102" i="15"/>
  <c r="BD102" i="15"/>
  <c r="BC102" i="15"/>
  <c r="BB102" i="15"/>
  <c r="BA102" i="15"/>
  <c r="AZ102" i="15"/>
  <c r="AY102"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G102" i="15"/>
  <c r="F102" i="15"/>
  <c r="E102" i="15"/>
  <c r="D102" i="15"/>
  <c r="C102" i="15"/>
  <c r="B102" i="15"/>
  <c r="CW99" i="15"/>
  <c r="CV99" i="15"/>
  <c r="CU99" i="15"/>
  <c r="CT99" i="15"/>
  <c r="CS99" i="15"/>
  <c r="CR99" i="15"/>
  <c r="CQ99" i="15"/>
  <c r="CP99" i="15"/>
  <c r="CO99" i="15"/>
  <c r="CN99" i="15"/>
  <c r="CM99" i="15"/>
  <c r="CL99" i="15"/>
  <c r="CK99" i="15"/>
  <c r="CJ99" i="15"/>
  <c r="CI99" i="15"/>
  <c r="CH99" i="15"/>
  <c r="CG99" i="15"/>
  <c r="CF99" i="15"/>
  <c r="CE99" i="15"/>
  <c r="CD99" i="15"/>
  <c r="CC99" i="15"/>
  <c r="CB99" i="15"/>
  <c r="CA99" i="15"/>
  <c r="BZ99" i="15"/>
  <c r="BY99" i="15"/>
  <c r="BX99" i="15"/>
  <c r="BW99" i="15"/>
  <c r="BV99" i="15"/>
  <c r="BU99" i="15"/>
  <c r="BT99" i="15"/>
  <c r="BS99" i="15"/>
  <c r="BR99" i="15"/>
  <c r="BQ99" i="15"/>
  <c r="BP99" i="15"/>
  <c r="BO99" i="15"/>
  <c r="BN99" i="15"/>
  <c r="BM99" i="15"/>
  <c r="BL99" i="15"/>
  <c r="BK99" i="15"/>
  <c r="BJ99" i="15"/>
  <c r="BI99" i="15"/>
  <c r="BH99" i="15"/>
  <c r="BG99" i="15"/>
  <c r="BF99" i="15"/>
  <c r="BE99" i="15"/>
  <c r="BD99" i="15"/>
  <c r="BC99" i="15"/>
  <c r="BB99" i="15"/>
  <c r="BA99" i="15"/>
  <c r="AZ99" i="15"/>
  <c r="AY99"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F99" i="15"/>
  <c r="E99" i="15"/>
  <c r="D99" i="15"/>
  <c r="C99" i="15"/>
  <c r="B99" i="15"/>
  <c r="CW96" i="15"/>
  <c r="CV96" i="15"/>
  <c r="CU96" i="15"/>
  <c r="CT96" i="15"/>
  <c r="CS96" i="15"/>
  <c r="CR96" i="15"/>
  <c r="CQ96" i="15"/>
  <c r="CP96" i="15"/>
  <c r="CO96" i="15"/>
  <c r="CN96" i="15"/>
  <c r="CM96" i="15"/>
  <c r="CL96" i="15"/>
  <c r="CK96" i="15"/>
  <c r="CJ96" i="15"/>
  <c r="CI96" i="15"/>
  <c r="CH96" i="15"/>
  <c r="CG96" i="15"/>
  <c r="CF96" i="15"/>
  <c r="CE96" i="15"/>
  <c r="CD96" i="15"/>
  <c r="CC96" i="15"/>
  <c r="CB96" i="15"/>
  <c r="CA96" i="15"/>
  <c r="BZ96" i="15"/>
  <c r="BY96" i="15"/>
  <c r="BX96" i="15"/>
  <c r="BW96" i="15"/>
  <c r="BV96" i="15"/>
  <c r="BU96" i="15"/>
  <c r="BT96" i="15"/>
  <c r="BS96" i="15"/>
  <c r="BR96" i="15"/>
  <c r="BQ96" i="15"/>
  <c r="BP96" i="15"/>
  <c r="BO96" i="15"/>
  <c r="BN96" i="15"/>
  <c r="BM96" i="15"/>
  <c r="BL96" i="15"/>
  <c r="BK96" i="15"/>
  <c r="BJ96" i="15"/>
  <c r="BI96" i="15"/>
  <c r="BH96" i="15"/>
  <c r="BG96" i="15"/>
  <c r="BF96" i="15"/>
  <c r="BE96" i="15"/>
  <c r="BD96" i="15"/>
  <c r="BC96" i="15"/>
  <c r="BB96" i="15"/>
  <c r="BA96" i="15"/>
  <c r="AZ96" i="15"/>
  <c r="AY96"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X96" i="15"/>
  <c r="W96" i="15"/>
  <c r="V96" i="15"/>
  <c r="U96" i="15"/>
  <c r="T96" i="15"/>
  <c r="S96" i="15"/>
  <c r="R96" i="15"/>
  <c r="Q96" i="15"/>
  <c r="P96" i="15"/>
  <c r="O96" i="15"/>
  <c r="N96" i="15"/>
  <c r="M96" i="15"/>
  <c r="L96" i="15"/>
  <c r="K96" i="15"/>
  <c r="J96" i="15"/>
  <c r="I96" i="15"/>
  <c r="H96" i="15"/>
  <c r="G96" i="15"/>
  <c r="F96" i="15"/>
  <c r="E96" i="15"/>
  <c r="D96" i="15"/>
  <c r="C96" i="15"/>
  <c r="B96" i="15"/>
  <c r="CW93" i="15"/>
  <c r="CV93" i="15"/>
  <c r="CU93" i="15"/>
  <c r="CT93" i="15"/>
  <c r="CS93" i="15"/>
  <c r="CR93" i="15"/>
  <c r="CQ93" i="15"/>
  <c r="CP93" i="15"/>
  <c r="CO93" i="15"/>
  <c r="CN93" i="15"/>
  <c r="CM93" i="15"/>
  <c r="CL93" i="15"/>
  <c r="CK93" i="15"/>
  <c r="CJ93" i="15"/>
  <c r="CI93" i="15"/>
  <c r="CH93" i="15"/>
  <c r="CG93" i="15"/>
  <c r="CF93" i="15"/>
  <c r="CE93" i="15"/>
  <c r="CD93" i="15"/>
  <c r="CC93" i="15"/>
  <c r="CB93" i="15"/>
  <c r="CA93" i="15"/>
  <c r="BZ93" i="15"/>
  <c r="BY93" i="15"/>
  <c r="BX93" i="15"/>
  <c r="BW93" i="15"/>
  <c r="BV93" i="15"/>
  <c r="BU93" i="15"/>
  <c r="BT93" i="15"/>
  <c r="BS93" i="15"/>
  <c r="BR93" i="15"/>
  <c r="BQ93" i="15"/>
  <c r="BP93" i="15"/>
  <c r="BO93" i="15"/>
  <c r="BN93" i="15"/>
  <c r="BM93" i="15"/>
  <c r="BL93" i="15"/>
  <c r="BK93" i="15"/>
  <c r="BJ93" i="15"/>
  <c r="BI93" i="15"/>
  <c r="BH93" i="15"/>
  <c r="BG93" i="15"/>
  <c r="BF93" i="15"/>
  <c r="BE93" i="15"/>
  <c r="BD93" i="15"/>
  <c r="BC93" i="15"/>
  <c r="BB93" i="15"/>
  <c r="BA93" i="15"/>
  <c r="AZ93" i="15"/>
  <c r="AY93"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F93" i="15"/>
  <c r="E93" i="15"/>
  <c r="D93" i="15"/>
  <c r="C93" i="15"/>
  <c r="B93" i="15"/>
  <c r="CW89" i="15"/>
  <c r="CV89" i="15"/>
  <c r="CU89" i="15"/>
  <c r="CT89" i="15"/>
  <c r="CS89" i="15"/>
  <c r="CR89" i="15"/>
  <c r="CQ89" i="15"/>
  <c r="CP89" i="15"/>
  <c r="CO89" i="15"/>
  <c r="CN89" i="15"/>
  <c r="CM89" i="15"/>
  <c r="CL89" i="15"/>
  <c r="CK89" i="15"/>
  <c r="CJ89" i="15"/>
  <c r="CI89" i="15"/>
  <c r="CH89" i="15"/>
  <c r="CG89" i="15"/>
  <c r="CF89" i="15"/>
  <c r="CE89" i="15"/>
  <c r="CD89" i="15"/>
  <c r="CC89" i="15"/>
  <c r="CB89" i="15"/>
  <c r="CA89" i="15"/>
  <c r="BZ89" i="15"/>
  <c r="BY89" i="15"/>
  <c r="BX89" i="15"/>
  <c r="BW89" i="15"/>
  <c r="BV89" i="15"/>
  <c r="BU89" i="15"/>
  <c r="BT89" i="15"/>
  <c r="BS89" i="15"/>
  <c r="BR89" i="15"/>
  <c r="BQ89" i="15"/>
  <c r="BP89" i="15"/>
  <c r="BO89" i="15"/>
  <c r="BN89" i="15"/>
  <c r="BM89" i="15"/>
  <c r="BL89" i="15"/>
  <c r="BK89" i="15"/>
  <c r="BJ89" i="15"/>
  <c r="BI89" i="15"/>
  <c r="BH89" i="15"/>
  <c r="BG89" i="15"/>
  <c r="BF89" i="15"/>
  <c r="BE89" i="15"/>
  <c r="BD89" i="15"/>
  <c r="BC89" i="15"/>
  <c r="BB89" i="15"/>
  <c r="BA89" i="15"/>
  <c r="AZ89" i="15"/>
  <c r="AY89"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C89" i="15"/>
  <c r="B89" i="15"/>
  <c r="CW88" i="15"/>
  <c r="CV88" i="15"/>
  <c r="CU88" i="15"/>
  <c r="CT88" i="15"/>
  <c r="CS88" i="15"/>
  <c r="CR88" i="15"/>
  <c r="CQ88" i="15"/>
  <c r="CP88" i="15"/>
  <c r="CO88" i="15"/>
  <c r="CN88" i="15"/>
  <c r="CM88" i="15"/>
  <c r="CL88" i="15"/>
  <c r="CK88" i="15"/>
  <c r="CJ88" i="15"/>
  <c r="CI88" i="15"/>
  <c r="CH88" i="15"/>
  <c r="CG88" i="15"/>
  <c r="CF88" i="15"/>
  <c r="CE88" i="15"/>
  <c r="CD88" i="15"/>
  <c r="CC88" i="15"/>
  <c r="CB88" i="15"/>
  <c r="CA88" i="15"/>
  <c r="BZ88" i="15"/>
  <c r="BY88" i="15"/>
  <c r="BX88" i="15"/>
  <c r="BW88" i="15"/>
  <c r="BV88" i="15"/>
  <c r="BU88" i="15"/>
  <c r="BT88" i="15"/>
  <c r="BS88" i="15"/>
  <c r="BR88" i="15"/>
  <c r="BQ88" i="15"/>
  <c r="BP88" i="15"/>
  <c r="BO88" i="15"/>
  <c r="BN88" i="15"/>
  <c r="BM88" i="15"/>
  <c r="BL88" i="15"/>
  <c r="BK88" i="15"/>
  <c r="BJ88" i="15"/>
  <c r="BI88" i="15"/>
  <c r="BH88" i="15"/>
  <c r="BG88" i="15"/>
  <c r="BF88" i="15"/>
  <c r="BE88" i="15"/>
  <c r="BD88" i="15"/>
  <c r="BC88" i="15"/>
  <c r="BB88" i="15"/>
  <c r="BA88" i="15"/>
  <c r="AZ88" i="15"/>
  <c r="AY88"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C88" i="15"/>
  <c r="B88" i="15"/>
  <c r="CW74" i="15"/>
  <c r="CV74" i="15"/>
  <c r="CU74" i="15"/>
  <c r="CT74" i="15"/>
  <c r="CS74" i="15"/>
  <c r="CR74" i="15"/>
  <c r="CQ74" i="15"/>
  <c r="CP74" i="15"/>
  <c r="CO74" i="15"/>
  <c r="CN74" i="15"/>
  <c r="CM74" i="15"/>
  <c r="CL74" i="15"/>
  <c r="CK74" i="15"/>
  <c r="CJ74" i="15"/>
  <c r="CI74" i="15"/>
  <c r="CH74" i="15"/>
  <c r="CG74" i="15"/>
  <c r="CF74" i="15"/>
  <c r="CE74" i="15"/>
  <c r="CD74" i="15"/>
  <c r="CC74" i="15"/>
  <c r="CB74" i="15"/>
  <c r="CA74" i="15"/>
  <c r="BZ74" i="15"/>
  <c r="BY74" i="15"/>
  <c r="BX74" i="15"/>
  <c r="BW74" i="15"/>
  <c r="BV74" i="15"/>
  <c r="BU74" i="15"/>
  <c r="BT74" i="15"/>
  <c r="BS74" i="15"/>
  <c r="BR74" i="15"/>
  <c r="BQ74" i="15"/>
  <c r="BP74" i="15"/>
  <c r="BO74" i="15"/>
  <c r="BN74" i="15"/>
  <c r="BM74" i="15"/>
  <c r="BL74" i="15"/>
  <c r="BK74" i="15"/>
  <c r="BJ74" i="15"/>
  <c r="BI74" i="15"/>
  <c r="BH74" i="15"/>
  <c r="BG74" i="15"/>
  <c r="BF74" i="15"/>
  <c r="BE74" i="15"/>
  <c r="BD74" i="15"/>
  <c r="BC74" i="15"/>
  <c r="BB74" i="15"/>
  <c r="BA74" i="15"/>
  <c r="AZ74" i="15"/>
  <c r="AY74"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X74" i="15"/>
  <c r="W74" i="15"/>
  <c r="V74" i="15"/>
  <c r="U74" i="15"/>
  <c r="T74" i="15"/>
  <c r="S74" i="15"/>
  <c r="R74" i="15"/>
  <c r="Q74" i="15"/>
  <c r="P74" i="15"/>
  <c r="O74" i="15"/>
  <c r="N74" i="15"/>
  <c r="M74" i="15"/>
  <c r="L74" i="15"/>
  <c r="K74" i="15"/>
  <c r="J74" i="15"/>
  <c r="I74" i="15"/>
  <c r="H74" i="15"/>
  <c r="G74" i="15"/>
  <c r="F74" i="15"/>
  <c r="E74" i="15"/>
  <c r="E90" i="15" s="1"/>
  <c r="D74" i="15"/>
  <c r="C74" i="15"/>
  <c r="B74" i="15"/>
  <c r="CW73" i="15"/>
  <c r="CV73" i="15"/>
  <c r="CU73" i="15"/>
  <c r="CT73" i="15"/>
  <c r="CS73" i="15"/>
  <c r="CR73" i="15"/>
  <c r="CQ73" i="15"/>
  <c r="CP73" i="15"/>
  <c r="CO73" i="15"/>
  <c r="CN73" i="15"/>
  <c r="CM73" i="15"/>
  <c r="CL73" i="15"/>
  <c r="CK73" i="15"/>
  <c r="CJ73" i="15"/>
  <c r="CI73" i="15"/>
  <c r="CH73" i="15"/>
  <c r="CG73" i="15"/>
  <c r="CF73" i="15"/>
  <c r="CE73" i="15"/>
  <c r="CD73" i="15"/>
  <c r="CC73" i="15"/>
  <c r="CB73" i="15"/>
  <c r="CA73" i="15"/>
  <c r="BZ73" i="15"/>
  <c r="BY73" i="15"/>
  <c r="BX73" i="15"/>
  <c r="BW73" i="15"/>
  <c r="BV73" i="15"/>
  <c r="BU73" i="15"/>
  <c r="BT73" i="15"/>
  <c r="BS73" i="15"/>
  <c r="BR73" i="15"/>
  <c r="BQ73" i="15"/>
  <c r="BP73" i="15"/>
  <c r="BO73" i="15"/>
  <c r="BN73" i="15"/>
  <c r="BM73" i="15"/>
  <c r="BL73" i="15"/>
  <c r="BK73" i="15"/>
  <c r="BJ73" i="15"/>
  <c r="BI73" i="15"/>
  <c r="BH73" i="15"/>
  <c r="BG73" i="15"/>
  <c r="BF73" i="15"/>
  <c r="BE73" i="15"/>
  <c r="BD73" i="15"/>
  <c r="BC73" i="15"/>
  <c r="BB73" i="15"/>
  <c r="BA73" i="15"/>
  <c r="AZ73" i="15"/>
  <c r="AY73"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D73" i="15"/>
  <c r="C73" i="15"/>
  <c r="B73" i="15"/>
  <c r="CW69" i="15"/>
  <c r="CV69" i="15"/>
  <c r="CU69" i="15"/>
  <c r="CT69" i="15"/>
  <c r="CS69" i="15"/>
  <c r="CR69" i="15"/>
  <c r="CQ69" i="15"/>
  <c r="CP69" i="15"/>
  <c r="CO69" i="15"/>
  <c r="CN69" i="15"/>
  <c r="CM69" i="15"/>
  <c r="CL69" i="15"/>
  <c r="CK69" i="15"/>
  <c r="CJ69" i="15"/>
  <c r="CI69" i="15"/>
  <c r="CH69" i="15"/>
  <c r="CG69" i="15"/>
  <c r="CF69" i="15"/>
  <c r="CE69" i="15"/>
  <c r="CD69" i="15"/>
  <c r="CC69" i="15"/>
  <c r="CB69" i="15"/>
  <c r="CA69" i="15"/>
  <c r="BZ69" i="15"/>
  <c r="BY69" i="15"/>
  <c r="BX69" i="15"/>
  <c r="BW69" i="15"/>
  <c r="BV69" i="15"/>
  <c r="BU69" i="15"/>
  <c r="BT69" i="15"/>
  <c r="BS69" i="15"/>
  <c r="BR69" i="15"/>
  <c r="BQ69" i="15"/>
  <c r="BP69" i="15"/>
  <c r="BO69" i="15"/>
  <c r="BN69" i="15"/>
  <c r="BM69" i="15"/>
  <c r="BL69" i="15"/>
  <c r="BK69" i="15"/>
  <c r="BJ69" i="15"/>
  <c r="BI69" i="15"/>
  <c r="BH69" i="15"/>
  <c r="BG69" i="15"/>
  <c r="BF69" i="15"/>
  <c r="BE69" i="15"/>
  <c r="BD69" i="15"/>
  <c r="BC69" i="15"/>
  <c r="BB69" i="15"/>
  <c r="BA69" i="15"/>
  <c r="AZ69" i="15"/>
  <c r="AY69"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F69" i="15"/>
  <c r="E69" i="15"/>
  <c r="D69" i="15"/>
  <c r="C69" i="15"/>
  <c r="B69" i="15"/>
  <c r="CW65" i="15"/>
  <c r="CV65" i="15"/>
  <c r="CU65" i="15"/>
  <c r="CT65" i="15"/>
  <c r="CS65" i="15"/>
  <c r="CR65" i="15"/>
  <c r="CQ65" i="15"/>
  <c r="CP65" i="15"/>
  <c r="CO65" i="15"/>
  <c r="CN65" i="15"/>
  <c r="CM65" i="15"/>
  <c r="CL65" i="15"/>
  <c r="CK65" i="15"/>
  <c r="CJ65" i="15"/>
  <c r="CI65" i="15"/>
  <c r="CH65" i="15"/>
  <c r="CG65" i="15"/>
  <c r="CF65" i="15"/>
  <c r="CE65" i="15"/>
  <c r="CD65" i="15"/>
  <c r="CC65" i="15"/>
  <c r="CB65" i="15"/>
  <c r="CA65" i="15"/>
  <c r="BZ65" i="15"/>
  <c r="BY65" i="15"/>
  <c r="BX65" i="15"/>
  <c r="BW65" i="15"/>
  <c r="BV65" i="15"/>
  <c r="BU65" i="15"/>
  <c r="BT65" i="15"/>
  <c r="BS65" i="15"/>
  <c r="BR65" i="15"/>
  <c r="BQ65" i="15"/>
  <c r="BP65" i="15"/>
  <c r="BO65" i="15"/>
  <c r="BN65" i="15"/>
  <c r="BM65" i="15"/>
  <c r="BL65" i="15"/>
  <c r="BK65" i="15"/>
  <c r="BJ65" i="15"/>
  <c r="BI65" i="15"/>
  <c r="BH65" i="15"/>
  <c r="BG65" i="15"/>
  <c r="BF65" i="15"/>
  <c r="BE65" i="15"/>
  <c r="BD65" i="15"/>
  <c r="BC65" i="15"/>
  <c r="BB65" i="15"/>
  <c r="BA65" i="15"/>
  <c r="AZ65" i="15"/>
  <c r="AY65"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F65" i="15"/>
  <c r="E65" i="15"/>
  <c r="D65" i="15"/>
  <c r="C65" i="15"/>
  <c r="B65" i="15"/>
  <c r="CW61" i="15"/>
  <c r="CV61" i="15"/>
  <c r="CU61" i="15"/>
  <c r="CT61" i="15"/>
  <c r="CS61" i="15"/>
  <c r="CR61" i="15"/>
  <c r="CQ61" i="15"/>
  <c r="CP61" i="15"/>
  <c r="CO61" i="15"/>
  <c r="CN61" i="15"/>
  <c r="CM61" i="15"/>
  <c r="CL61" i="15"/>
  <c r="CK61" i="15"/>
  <c r="CJ61" i="15"/>
  <c r="CI61" i="15"/>
  <c r="CH61" i="15"/>
  <c r="CG61" i="15"/>
  <c r="CF61" i="15"/>
  <c r="CE61" i="15"/>
  <c r="CD61" i="15"/>
  <c r="CC61" i="15"/>
  <c r="CB61" i="15"/>
  <c r="CA61" i="15"/>
  <c r="BZ61" i="15"/>
  <c r="BY61" i="15"/>
  <c r="BX61" i="15"/>
  <c r="BW61" i="15"/>
  <c r="BV61" i="15"/>
  <c r="BU61" i="15"/>
  <c r="BT61" i="15"/>
  <c r="BS61" i="15"/>
  <c r="BR61" i="15"/>
  <c r="BQ61" i="15"/>
  <c r="BP61" i="15"/>
  <c r="BO61" i="15"/>
  <c r="BN61" i="15"/>
  <c r="BM61" i="15"/>
  <c r="BL61" i="15"/>
  <c r="BK61" i="15"/>
  <c r="BJ61" i="15"/>
  <c r="BI61" i="15"/>
  <c r="BH61" i="15"/>
  <c r="BG61" i="15"/>
  <c r="BF61" i="15"/>
  <c r="BE61" i="15"/>
  <c r="BD61" i="15"/>
  <c r="BC61" i="15"/>
  <c r="BB61" i="15"/>
  <c r="BA61" i="15"/>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CW57" i="15"/>
  <c r="CV57" i="15"/>
  <c r="CU57" i="15"/>
  <c r="CT57" i="15"/>
  <c r="CS57" i="15"/>
  <c r="CR57" i="15"/>
  <c r="CQ57" i="15"/>
  <c r="CP57" i="15"/>
  <c r="CO57" i="15"/>
  <c r="CN57" i="15"/>
  <c r="CM57" i="15"/>
  <c r="CL57" i="15"/>
  <c r="CK57" i="15"/>
  <c r="CJ57" i="15"/>
  <c r="CI57" i="15"/>
  <c r="CH57" i="15"/>
  <c r="CG57" i="15"/>
  <c r="CF57" i="15"/>
  <c r="CE57" i="15"/>
  <c r="CD57" i="15"/>
  <c r="CC57" i="15"/>
  <c r="CB57" i="15"/>
  <c r="CA57" i="15"/>
  <c r="BZ57" i="15"/>
  <c r="BY57" i="15"/>
  <c r="BX57" i="15"/>
  <c r="BW57" i="15"/>
  <c r="BV57" i="15"/>
  <c r="BU57" i="15"/>
  <c r="BT57" i="15"/>
  <c r="BS57" i="15"/>
  <c r="BR57" i="15"/>
  <c r="BQ57" i="15"/>
  <c r="BP57" i="15"/>
  <c r="BO57" i="15"/>
  <c r="BN57" i="15"/>
  <c r="BM57" i="15"/>
  <c r="BL57" i="15"/>
  <c r="BK57" i="15"/>
  <c r="BJ57" i="15"/>
  <c r="BI57" i="15"/>
  <c r="BH57" i="15"/>
  <c r="BG57" i="15"/>
  <c r="BF57" i="15"/>
  <c r="BE57" i="15"/>
  <c r="BD57"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C57" i="15"/>
  <c r="B57" i="15"/>
  <c r="CW53" i="15"/>
  <c r="CV53" i="15"/>
  <c r="CU53" i="15"/>
  <c r="CT53" i="15"/>
  <c r="CS53" i="15"/>
  <c r="CR53" i="15"/>
  <c r="CQ53" i="15"/>
  <c r="CP53" i="15"/>
  <c r="CO53" i="15"/>
  <c r="CN53" i="15"/>
  <c r="CM53" i="15"/>
  <c r="CL53" i="15"/>
  <c r="CK53" i="15"/>
  <c r="CJ53" i="15"/>
  <c r="CI53" i="15"/>
  <c r="CH53" i="15"/>
  <c r="CG53" i="15"/>
  <c r="CF53" i="15"/>
  <c r="CE53" i="15"/>
  <c r="CD53" i="15"/>
  <c r="CC53" i="15"/>
  <c r="CB53" i="15"/>
  <c r="CA53" i="15"/>
  <c r="BZ53" i="15"/>
  <c r="BY53" i="15"/>
  <c r="BX53" i="15"/>
  <c r="BW53" i="15"/>
  <c r="BV53" i="15"/>
  <c r="BU53" i="15"/>
  <c r="BT53" i="15"/>
  <c r="BS53" i="15"/>
  <c r="BR53" i="15"/>
  <c r="BQ53" i="15"/>
  <c r="BP53" i="15"/>
  <c r="BO53" i="15"/>
  <c r="BN53" i="15"/>
  <c r="BM53" i="15"/>
  <c r="BL53" i="15"/>
  <c r="BK53" i="15"/>
  <c r="BJ53" i="15"/>
  <c r="BI53" i="15"/>
  <c r="BH53" i="15"/>
  <c r="BG53" i="15"/>
  <c r="BF53" i="15"/>
  <c r="BE53" i="15"/>
  <c r="BD53" i="15"/>
  <c r="BC53" i="15"/>
  <c r="BB53" i="15"/>
  <c r="BA53" i="15"/>
  <c r="AZ53" i="15"/>
  <c r="AY53"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B53" i="15"/>
  <c r="CW49" i="15"/>
  <c r="CV49" i="15"/>
  <c r="CU49" i="15"/>
  <c r="CT49" i="15"/>
  <c r="CS49" i="15"/>
  <c r="CR49" i="15"/>
  <c r="CQ49" i="15"/>
  <c r="CP49" i="15"/>
  <c r="CO49" i="15"/>
  <c r="CN49" i="15"/>
  <c r="CM49" i="15"/>
  <c r="CL49" i="15"/>
  <c r="CK49" i="15"/>
  <c r="CJ49" i="15"/>
  <c r="CI49" i="15"/>
  <c r="CH49" i="15"/>
  <c r="CG49" i="15"/>
  <c r="CF49" i="15"/>
  <c r="CE49" i="15"/>
  <c r="CD49" i="15"/>
  <c r="CC49" i="15"/>
  <c r="CB49" i="15"/>
  <c r="CA49" i="15"/>
  <c r="BZ49" i="15"/>
  <c r="BY49" i="15"/>
  <c r="BX49" i="15"/>
  <c r="BW49" i="15"/>
  <c r="BV49" i="15"/>
  <c r="BU49" i="15"/>
  <c r="BT49" i="15"/>
  <c r="BS49" i="15"/>
  <c r="BR49" i="15"/>
  <c r="BQ49" i="15"/>
  <c r="BP49" i="15"/>
  <c r="BO49" i="15"/>
  <c r="BN49" i="15"/>
  <c r="BM49" i="15"/>
  <c r="BL49" i="15"/>
  <c r="BK49" i="15"/>
  <c r="BJ49" i="15"/>
  <c r="BI49" i="15"/>
  <c r="BH49" i="15"/>
  <c r="BG49" i="15"/>
  <c r="BF49" i="15"/>
  <c r="BE49" i="15"/>
  <c r="BD49"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CW45" i="15"/>
  <c r="CV45" i="15"/>
  <c r="CU45" i="15"/>
  <c r="CT45" i="15"/>
  <c r="CS45" i="15"/>
  <c r="CR45" i="15"/>
  <c r="CQ45" i="15"/>
  <c r="CP45" i="15"/>
  <c r="CO45" i="15"/>
  <c r="CN45" i="15"/>
  <c r="CM45" i="15"/>
  <c r="CL45" i="15"/>
  <c r="CK45" i="15"/>
  <c r="CJ45" i="15"/>
  <c r="CI45" i="15"/>
  <c r="CH45" i="15"/>
  <c r="CG45" i="15"/>
  <c r="CF45" i="15"/>
  <c r="CE45" i="15"/>
  <c r="CD45" i="15"/>
  <c r="CC45" i="15"/>
  <c r="CB45" i="15"/>
  <c r="CA45" i="15"/>
  <c r="BZ45" i="15"/>
  <c r="BY45" i="15"/>
  <c r="BX45" i="15"/>
  <c r="BW45" i="15"/>
  <c r="BV45" i="15"/>
  <c r="BU45" i="15"/>
  <c r="BT45" i="15"/>
  <c r="BS45" i="15"/>
  <c r="BR45" i="15"/>
  <c r="BQ45" i="15"/>
  <c r="BP45" i="15"/>
  <c r="BO45" i="15"/>
  <c r="BN45" i="15"/>
  <c r="BM45" i="15"/>
  <c r="BL45" i="15"/>
  <c r="BK45" i="15"/>
  <c r="BJ45" i="15"/>
  <c r="BI45" i="15"/>
  <c r="BH45" i="15"/>
  <c r="BG45" i="15"/>
  <c r="BF45" i="15"/>
  <c r="BE45" i="15"/>
  <c r="BD45" i="15"/>
  <c r="BC45" i="15"/>
  <c r="BB45" i="15"/>
  <c r="BA45" i="15"/>
  <c r="AZ45" i="15"/>
  <c r="AY45"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B45" i="15"/>
  <c r="DH102" i="17"/>
  <c r="DH101" i="17"/>
  <c r="AG101" i="17"/>
  <c r="AG102" i="17"/>
  <c r="AQ102" i="17"/>
  <c r="AQ100" i="17"/>
  <c r="AQ101" i="17"/>
  <c r="AG100" i="17"/>
  <c r="DH100" i="17"/>
  <c r="AG4" i="17"/>
  <c r="DH4" i="17"/>
  <c r="CY3" i="17"/>
  <c r="DF3" i="17"/>
  <c r="AQ3" i="17"/>
  <c r="AG3" i="17"/>
  <c r="AR3" i="17"/>
  <c r="CZ3" i="17"/>
  <c r="CW3" i="17"/>
  <c r="DA3" i="17"/>
  <c r="CV3" i="17"/>
  <c r="DB3" i="17"/>
  <c r="CX3" i="17"/>
  <c r="AH3" i="17"/>
  <c r="C90" i="15" l="1"/>
  <c r="DK4" i="17"/>
  <c r="BB4" i="17" s="1"/>
  <c r="BC4" i="17" s="1"/>
  <c r="AI4" i="17"/>
  <c r="AS3" i="17"/>
  <c r="B90" i="15"/>
  <c r="AI3" i="17"/>
  <c r="C110" i="15"/>
  <c r="CW90" i="15"/>
  <c r="AS102" i="17"/>
  <c r="AI102" i="17"/>
  <c r="AI101" i="17"/>
  <c r="D90" i="15"/>
  <c r="B110" i="15"/>
  <c r="CW110" i="15"/>
  <c r="CV110" i="15" s="1"/>
  <c r="CU110" i="15"/>
  <c r="CT110" i="15" s="1"/>
  <c r="CS110" i="15" s="1"/>
  <c r="CR110" i="15" s="1"/>
  <c r="CQ110" i="15" s="1"/>
  <c r="CP110" i="15" s="1"/>
  <c r="CO110" i="15" s="1"/>
  <c r="CN110" i="15" s="1"/>
  <c r="CM110" i="15" s="1"/>
  <c r="CL110" i="15" s="1"/>
  <c r="CK110" i="15" s="1"/>
  <c r="CJ110" i="15" s="1"/>
  <c r="CI110" i="15" s="1"/>
  <c r="CH110" i="15" s="1"/>
  <c r="CG110" i="15" s="1"/>
  <c r="CF110" i="15" s="1"/>
  <c r="CE110" i="15" s="1"/>
  <c r="CD110" i="15" s="1"/>
  <c r="CC110" i="15" s="1"/>
  <c r="CB110" i="15" s="1"/>
  <c r="CA110" i="15" s="1"/>
  <c r="BZ110" i="15" s="1"/>
  <c r="BY110" i="15" s="1"/>
  <c r="BX110" i="15" s="1"/>
  <c r="BW110" i="15" s="1"/>
  <c r="BV110" i="15" s="1"/>
  <c r="BU110" i="15" s="1"/>
  <c r="BT110" i="15" s="1"/>
  <c r="BS110" i="15" s="1"/>
  <c r="BR110" i="15" s="1"/>
  <c r="BQ110" i="15" s="1"/>
  <c r="BP110" i="15" s="1"/>
  <c r="BO110" i="15" s="1"/>
  <c r="BN110" i="15" s="1"/>
  <c r="BM110" i="15" s="1"/>
  <c r="BL110" i="15" s="1"/>
  <c r="BK110" i="15" s="1"/>
  <c r="BJ110" i="15" s="1"/>
  <c r="BI110" i="15" s="1"/>
  <c r="BH110" i="15" s="1"/>
  <c r="BG110" i="15" s="1"/>
  <c r="BF110" i="15" s="1"/>
  <c r="BE110" i="15" s="1"/>
  <c r="BD110" i="15" s="1"/>
  <c r="BC110" i="15" s="1"/>
  <c r="BB110" i="15" s="1"/>
  <c r="BA110" i="15" s="1"/>
  <c r="AZ110" i="15" s="1"/>
  <c r="AY110" i="15" s="1"/>
  <c r="AX110" i="15" s="1"/>
  <c r="AW110" i="15" s="1"/>
  <c r="AV110" i="15" s="1"/>
  <c r="AU110" i="15" s="1"/>
  <c r="AT110" i="15" s="1"/>
  <c r="AS110" i="15" s="1"/>
  <c r="AR110" i="15" s="1"/>
  <c r="AQ110" i="15" s="1"/>
  <c r="AP110" i="15" s="1"/>
  <c r="AO110" i="15" s="1"/>
  <c r="AN110" i="15" s="1"/>
  <c r="AM110" i="15" s="1"/>
  <c r="AL110" i="15" s="1"/>
  <c r="AK110" i="15" s="1"/>
  <c r="AJ110" i="15" s="1"/>
  <c r="AI110" i="15" s="1"/>
  <c r="AH110" i="15" s="1"/>
  <c r="AG110" i="15" s="1"/>
  <c r="AF110" i="15" s="1"/>
  <c r="AE110" i="15" s="1"/>
  <c r="AD110" i="15" s="1"/>
  <c r="AC110" i="15" s="1"/>
  <c r="AB110" i="15" s="1"/>
  <c r="AA110" i="15" s="1"/>
  <c r="Z110" i="15" s="1"/>
  <c r="Y110" i="15" s="1"/>
  <c r="X110" i="15" s="1"/>
  <c r="W110" i="15" s="1"/>
  <c r="V110" i="15" s="1"/>
  <c r="U110" i="15" s="1"/>
  <c r="T110" i="15" s="1"/>
  <c r="S110" i="15" s="1"/>
  <c r="R110" i="15" s="1"/>
  <c r="Q110" i="15" s="1"/>
  <c r="P110" i="15" s="1"/>
  <c r="O110" i="15" s="1"/>
  <c r="N110" i="15" s="1"/>
  <c r="M110" i="15" s="1"/>
  <c r="L110" i="15" s="1"/>
  <c r="K110" i="15" s="1"/>
  <c r="J110" i="15" s="1"/>
  <c r="I110" i="15" s="1"/>
  <c r="H110" i="15" s="1"/>
  <c r="G110" i="15" s="1"/>
  <c r="F110" i="15" s="1"/>
  <c r="AI100" i="17"/>
  <c r="AS100" i="17"/>
  <c r="CV90" i="15"/>
  <c r="AS101" i="17"/>
  <c r="CU90" i="15"/>
  <c r="CT90" i="15" s="1"/>
  <c r="CS90" i="15" s="1"/>
  <c r="B39" i="15"/>
  <c r="B33" i="15"/>
  <c r="B34" i="15" s="1"/>
  <c r="CW22" i="15"/>
  <c r="CV22" i="15"/>
  <c r="CU22" i="15"/>
  <c r="CT22" i="15"/>
  <c r="CS22" i="15"/>
  <c r="CR22" i="15"/>
  <c r="CQ22" i="15"/>
  <c r="CP22" i="15"/>
  <c r="CO22" i="15"/>
  <c r="CN22" i="15"/>
  <c r="CM22" i="15"/>
  <c r="CL22" i="15"/>
  <c r="CK22" i="15"/>
  <c r="CJ22" i="15"/>
  <c r="CI22" i="15"/>
  <c r="CH22" i="15"/>
  <c r="CG22" i="15"/>
  <c r="CF22" i="15"/>
  <c r="CE22" i="15"/>
  <c r="CD22" i="15"/>
  <c r="CC22" i="15"/>
  <c r="CB22" i="15"/>
  <c r="CA22" i="15"/>
  <c r="BZ22" i="15"/>
  <c r="BY22" i="15"/>
  <c r="BX22" i="15"/>
  <c r="BW22" i="15"/>
  <c r="BV22" i="15"/>
  <c r="BU22" i="15"/>
  <c r="BT22" i="15"/>
  <c r="BS22" i="15"/>
  <c r="BR22" i="15"/>
  <c r="BQ22" i="15"/>
  <c r="BP22" i="15"/>
  <c r="BO22" i="15"/>
  <c r="BN22" i="15"/>
  <c r="BM22" i="15"/>
  <c r="BL22" i="15"/>
  <c r="BK22" i="15"/>
  <c r="BJ22" i="15"/>
  <c r="BI22" i="15"/>
  <c r="BH22" i="15"/>
  <c r="BG22" i="15"/>
  <c r="BF22" i="15"/>
  <c r="BE22" i="15"/>
  <c r="BD22"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Q100" i="17"/>
  <c r="DI100" i="17"/>
  <c r="Q102" i="17"/>
  <c r="DI102" i="17"/>
  <c r="AL102" i="17"/>
  <c r="Q101" i="17"/>
  <c r="DI101" i="17"/>
  <c r="AL101" i="17"/>
  <c r="AV101" i="17"/>
  <c r="I101" i="8" s="1"/>
  <c r="AV102" i="17"/>
  <c r="I102" i="8" s="1"/>
  <c r="AF102" i="17"/>
  <c r="I102" i="17"/>
  <c r="H102" i="8" s="1"/>
  <c r="I101" i="17"/>
  <c r="H101" i="8" s="1"/>
  <c r="I100" i="17"/>
  <c r="H100" i="8" s="1"/>
  <c r="AV100" i="17"/>
  <c r="I100" i="8" s="1"/>
  <c r="AL100" i="17"/>
  <c r="AN3" i="17"/>
  <c r="AL3" i="17"/>
  <c r="N3" i="17"/>
  <c r="AV3" i="17"/>
  <c r="O3" i="17"/>
  <c r="DH3" i="17"/>
  <c r="I3" i="8" l="1"/>
  <c r="AO3" i="17"/>
  <c r="AP3" i="17" s="1"/>
  <c r="AX3" i="17"/>
  <c r="AY3" i="17" s="1"/>
  <c r="K3" i="8"/>
  <c r="B40" i="15"/>
  <c r="B41" i="15" s="1"/>
  <c r="AX102" i="17"/>
  <c r="AY102" i="17" s="1"/>
  <c r="AX101" i="17"/>
  <c r="AY101" i="17" s="1"/>
  <c r="AO101" i="17"/>
  <c r="AP101" i="17" s="1"/>
  <c r="AT101" i="17" s="1"/>
  <c r="AU101" i="17" s="1"/>
  <c r="S101" i="17"/>
  <c r="AO102" i="17"/>
  <c r="AP102" i="17" s="1"/>
  <c r="AT102" i="17" s="1"/>
  <c r="AU102" i="17" s="1"/>
  <c r="S102" i="17"/>
  <c r="S100" i="17"/>
  <c r="CR90" i="15"/>
  <c r="CQ90" i="15" s="1"/>
  <c r="CP90" i="15" s="1"/>
  <c r="CO90" i="15" s="1"/>
  <c r="CN90" i="15" s="1"/>
  <c r="CM90" i="15" s="1"/>
  <c r="CL90" i="15" s="1"/>
  <c r="CK90" i="15" s="1"/>
  <c r="CJ90" i="15" s="1"/>
  <c r="CI90" i="15" s="1"/>
  <c r="CH90" i="15" s="1"/>
  <c r="CG90" i="15" s="1"/>
  <c r="CW24" i="15"/>
  <c r="AX100" i="17"/>
  <c r="AY100" i="17" s="1"/>
  <c r="AO100" i="17"/>
  <c r="AP100" i="17" s="1"/>
  <c r="AT100" i="17" s="1"/>
  <c r="AU100" i="17" s="1"/>
  <c r="CQ100" i="17"/>
  <c r="CR100" i="17" s="1"/>
  <c r="DJ100" i="17"/>
  <c r="DK100" i="17" s="1"/>
  <c r="BB100" i="17" s="1"/>
  <c r="BC100" i="17" s="1"/>
  <c r="DJ101" i="17"/>
  <c r="DK101" i="17" s="1"/>
  <c r="BB101" i="17" s="1"/>
  <c r="BC101" i="17" s="1"/>
  <c r="DJ102" i="17"/>
  <c r="DK102" i="17" s="1"/>
  <c r="BB102" i="17" s="1"/>
  <c r="BC102" i="17" s="1"/>
  <c r="CQ101" i="17"/>
  <c r="CR101" i="17" s="1"/>
  <c r="CQ102" i="17"/>
  <c r="CR102" i="17" s="1"/>
  <c r="CV24" i="15"/>
  <c r="CW14" i="15"/>
  <c r="CW15" i="15" s="1"/>
  <c r="CV14" i="15"/>
  <c r="CV15" i="15" s="1"/>
  <c r="CU14" i="15"/>
  <c r="CT14" i="15"/>
  <c r="CS14" i="15"/>
  <c r="CR14" i="15"/>
  <c r="CQ14" i="15"/>
  <c r="CP14" i="15"/>
  <c r="CO14" i="15"/>
  <c r="CN14" i="15"/>
  <c r="CM14" i="15"/>
  <c r="CL14" i="15"/>
  <c r="CK14" i="15"/>
  <c r="CJ14" i="15"/>
  <c r="CI14" i="15"/>
  <c r="CH14" i="15"/>
  <c r="CG14" i="15"/>
  <c r="CF14" i="15"/>
  <c r="CE14" i="15"/>
  <c r="CD14" i="15"/>
  <c r="CC14" i="15"/>
  <c r="CB14" i="15"/>
  <c r="CA14" i="15"/>
  <c r="BZ14" i="15"/>
  <c r="BY14" i="15"/>
  <c r="BX14" i="15"/>
  <c r="BW14" i="15"/>
  <c r="BV14" i="15"/>
  <c r="BU14" i="15"/>
  <c r="BT14" i="15"/>
  <c r="BS14" i="15"/>
  <c r="BR14" i="15"/>
  <c r="BQ14" i="15"/>
  <c r="BP14" i="15"/>
  <c r="BO14" i="15"/>
  <c r="BN14" i="15"/>
  <c r="BM14" i="15"/>
  <c r="BL14" i="15"/>
  <c r="BK14" i="15"/>
  <c r="BJ14" i="15"/>
  <c r="BI14" i="15"/>
  <c r="BH14" i="15"/>
  <c r="BG14" i="15"/>
  <c r="BF14" i="15"/>
  <c r="BE14" i="15"/>
  <c r="BD14" i="15"/>
  <c r="BC14" i="15"/>
  <c r="BB14" i="15"/>
  <c r="BA14" i="15"/>
  <c r="AZ14" i="15"/>
  <c r="AY14"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X14" i="15"/>
  <c r="W14" i="15"/>
  <c r="V14" i="15"/>
  <c r="U14" i="15"/>
  <c r="T14" i="15"/>
  <c r="S14" i="15"/>
  <c r="R14" i="15"/>
  <c r="Q14" i="15"/>
  <c r="P14" i="15"/>
  <c r="O14" i="15"/>
  <c r="N14" i="15"/>
  <c r="M14" i="15"/>
  <c r="L14" i="15"/>
  <c r="K14" i="15"/>
  <c r="J14" i="15"/>
  <c r="I14" i="15"/>
  <c r="H14" i="15"/>
  <c r="G14" i="15"/>
  <c r="F14" i="15"/>
  <c r="E14" i="15"/>
  <c r="D14" i="15"/>
  <c r="C14" i="15"/>
  <c r="B14" i="15"/>
  <c r="G101" i="17"/>
  <c r="AF101" i="17"/>
  <c r="G102" i="17"/>
  <c r="T102" i="17"/>
  <c r="K102" i="17"/>
  <c r="K101" i="17"/>
  <c r="AF100" i="17"/>
  <c r="M3" i="17"/>
  <c r="AT3" i="17" l="1"/>
  <c r="AU3" i="17" s="1"/>
  <c r="B151" i="15"/>
  <c r="B152" i="15" s="1"/>
  <c r="H102" i="17"/>
  <c r="H101" i="17"/>
  <c r="CW134" i="15"/>
  <c r="CV134" i="15" s="1"/>
  <c r="CU134" i="15" s="1"/>
  <c r="CT134" i="15" s="1"/>
  <c r="CS134" i="15" s="1"/>
  <c r="CR134" i="15" s="1"/>
  <c r="CQ134" i="15" s="1"/>
  <c r="CP134" i="15" s="1"/>
  <c r="CO134" i="15" s="1"/>
  <c r="CN134" i="15" s="1"/>
  <c r="CM134" i="15" s="1"/>
  <c r="CL134" i="15" s="1"/>
  <c r="CK134" i="15" s="1"/>
  <c r="CJ134" i="15" s="1"/>
  <c r="CI134" i="15" s="1"/>
  <c r="CH134" i="15" s="1"/>
  <c r="CG134" i="15" s="1"/>
  <c r="CF134" i="15" s="1"/>
  <c r="CE134" i="15" s="1"/>
  <c r="CD134" i="15" s="1"/>
  <c r="CC134" i="15" s="1"/>
  <c r="CB134" i="15" s="1"/>
  <c r="CA134" i="15" s="1"/>
  <c r="BZ134" i="15" s="1"/>
  <c r="BY134" i="15" s="1"/>
  <c r="BX134" i="15" s="1"/>
  <c r="BW134" i="15" s="1"/>
  <c r="BV134" i="15" s="1"/>
  <c r="BU134" i="15" s="1"/>
  <c r="BT134" i="15" s="1"/>
  <c r="BS134" i="15" s="1"/>
  <c r="BR134" i="15" s="1"/>
  <c r="BQ134" i="15" s="1"/>
  <c r="BP134" i="15" s="1"/>
  <c r="BO134" i="15" s="1"/>
  <c r="BN134" i="15" s="1"/>
  <c r="BM134" i="15" s="1"/>
  <c r="BL134" i="15" s="1"/>
  <c r="BK134" i="15" s="1"/>
  <c r="BJ134" i="15" s="1"/>
  <c r="BI134" i="15" s="1"/>
  <c r="BH134" i="15" s="1"/>
  <c r="BG134" i="15" s="1"/>
  <c r="BF134" i="15" s="1"/>
  <c r="BE134" i="15" s="1"/>
  <c r="BD134" i="15" s="1"/>
  <c r="BC134" i="15" s="1"/>
  <c r="BB134" i="15" s="1"/>
  <c r="BA134" i="15" s="1"/>
  <c r="AZ134" i="15" s="1"/>
  <c r="AY134" i="15" s="1"/>
  <c r="AX134" i="15" s="1"/>
  <c r="AW134" i="15" s="1"/>
  <c r="AV134" i="15" s="1"/>
  <c r="AU134" i="15" s="1"/>
  <c r="AT134" i="15" s="1"/>
  <c r="AS134" i="15" s="1"/>
  <c r="AR134" i="15" s="1"/>
  <c r="AQ134" i="15" s="1"/>
  <c r="AP134" i="15" s="1"/>
  <c r="AO134" i="15" s="1"/>
  <c r="AN134" i="15" s="1"/>
  <c r="AM134" i="15" s="1"/>
  <c r="AL134" i="15" s="1"/>
  <c r="AK134" i="15" s="1"/>
  <c r="AJ134" i="15" s="1"/>
  <c r="AI134" i="15" s="1"/>
  <c r="AH134" i="15" s="1"/>
  <c r="AG134" i="15" s="1"/>
  <c r="AF134" i="15" s="1"/>
  <c r="AE134" i="15" s="1"/>
  <c r="AD134" i="15" s="1"/>
  <c r="AC134" i="15" s="1"/>
  <c r="AB134" i="15" s="1"/>
  <c r="AA134" i="15" s="1"/>
  <c r="Z134" i="15" s="1"/>
  <c r="Y134" i="15" s="1"/>
  <c r="X134" i="15" s="1"/>
  <c r="W134" i="15" s="1"/>
  <c r="V134" i="15" s="1"/>
  <c r="U134" i="15" s="1"/>
  <c r="T134" i="15" s="1"/>
  <c r="S134" i="15" s="1"/>
  <c r="R134" i="15" s="1"/>
  <c r="Q134" i="15" s="1"/>
  <c r="P134" i="15" s="1"/>
  <c r="O134" i="15" s="1"/>
  <c r="N134" i="15" s="1"/>
  <c r="M134" i="15" s="1"/>
  <c r="L134" i="15" s="1"/>
  <c r="K134" i="15" s="1"/>
  <c r="J134" i="15" s="1"/>
  <c r="I134" i="15" s="1"/>
  <c r="H134" i="15" s="1"/>
  <c r="G134" i="15" s="1"/>
  <c r="F134" i="15" s="1"/>
  <c r="E134" i="15" s="1"/>
  <c r="CW169" i="15"/>
  <c r="CW151" i="15"/>
  <c r="CW152" i="15" s="1"/>
  <c r="CF90" i="15"/>
  <c r="CE90" i="15" s="1"/>
  <c r="CD90" i="15" s="1"/>
  <c r="CC90" i="15" s="1"/>
  <c r="CB90" i="15" s="1"/>
  <c r="CA90" i="15" s="1"/>
  <c r="BZ90" i="15" s="1"/>
  <c r="CV169" i="15"/>
  <c r="CV151" i="15"/>
  <c r="CV152" i="15" s="1"/>
  <c r="CV156" i="15" s="1"/>
  <c r="CV159" i="15" s="1"/>
  <c r="G100" i="8"/>
  <c r="CU15" i="15"/>
  <c r="U102" i="17"/>
  <c r="CU24" i="15"/>
  <c r="CW9" i="15"/>
  <c r="CV9" i="15"/>
  <c r="CU9" i="15"/>
  <c r="CT9" i="15"/>
  <c r="CS9" i="15"/>
  <c r="CR9" i="15"/>
  <c r="CQ9" i="15"/>
  <c r="CP9" i="15"/>
  <c r="CO9" i="15"/>
  <c r="CN9" i="15"/>
  <c r="CM9" i="15"/>
  <c r="CL9" i="15"/>
  <c r="CK9" i="15"/>
  <c r="CJ9" i="15"/>
  <c r="CI9" i="15"/>
  <c r="CH9" i="15"/>
  <c r="CG9" i="15"/>
  <c r="CF9" i="15"/>
  <c r="CE9" i="15"/>
  <c r="CD9" i="15"/>
  <c r="CC9" i="15"/>
  <c r="CB9" i="15"/>
  <c r="CA9" i="15"/>
  <c r="BZ9" i="15"/>
  <c r="BY9" i="15"/>
  <c r="BX9" i="15"/>
  <c r="BW9" i="15"/>
  <c r="BV9" i="15"/>
  <c r="BU9" i="15"/>
  <c r="BT9" i="15"/>
  <c r="BS9" i="15"/>
  <c r="BR9" i="15"/>
  <c r="BQ9" i="15"/>
  <c r="BP9" i="15"/>
  <c r="BO9" i="15"/>
  <c r="BN9" i="15"/>
  <c r="BM9" i="15"/>
  <c r="BL9" i="15"/>
  <c r="BK9" i="15"/>
  <c r="BJ9" i="15"/>
  <c r="BI9" i="15"/>
  <c r="BH9" i="15"/>
  <c r="BG9" i="15"/>
  <c r="BF9" i="15"/>
  <c r="BE9" i="15"/>
  <c r="BD9" i="15"/>
  <c r="BC9" i="15"/>
  <c r="BB9" i="15"/>
  <c r="BA9" i="15"/>
  <c r="AZ9" i="15"/>
  <c r="AY9" i="15"/>
  <c r="AX9" i="15"/>
  <c r="AW9" i="15"/>
  <c r="AV9" i="15"/>
  <c r="AU9" i="15"/>
  <c r="AT9" i="15"/>
  <c r="AS9" i="15"/>
  <c r="AR9" i="15"/>
  <c r="AQ9" i="15"/>
  <c r="AP9" i="15"/>
  <c r="AO9" i="15"/>
  <c r="AN9" i="15"/>
  <c r="AM9" i="15"/>
  <c r="AL9" i="15"/>
  <c r="AK9" i="15"/>
  <c r="AJ9" i="15"/>
  <c r="AI9" i="15"/>
  <c r="AH9" i="15"/>
  <c r="AG9" i="15"/>
  <c r="AF9" i="15"/>
  <c r="AE9" i="15"/>
  <c r="AD9" i="15"/>
  <c r="AC9" i="15"/>
  <c r="AB9" i="15"/>
  <c r="AA9" i="15"/>
  <c r="Z9" i="15"/>
  <c r="Y9" i="15"/>
  <c r="X9" i="15"/>
  <c r="W9" i="15"/>
  <c r="V9" i="15"/>
  <c r="U9" i="15"/>
  <c r="T9" i="15"/>
  <c r="S9" i="15"/>
  <c r="R9" i="15"/>
  <c r="Q9" i="15"/>
  <c r="P9" i="15"/>
  <c r="O9" i="15"/>
  <c r="N9" i="15"/>
  <c r="M9" i="15"/>
  <c r="L9" i="15"/>
  <c r="K9" i="15"/>
  <c r="J9" i="15"/>
  <c r="I9" i="15"/>
  <c r="H9" i="15"/>
  <c r="G9" i="15"/>
  <c r="F9" i="15"/>
  <c r="E9" i="15"/>
  <c r="D9" i="15"/>
  <c r="C9" i="15"/>
  <c r="B9" i="15"/>
  <c r="CW8" i="15"/>
  <c r="CV8" i="15"/>
  <c r="CU8" i="15"/>
  <c r="CU10" i="15" s="1"/>
  <c r="CT8" i="15"/>
  <c r="CS8" i="15"/>
  <c r="CR8" i="15"/>
  <c r="CQ8" i="15"/>
  <c r="CP8" i="15"/>
  <c r="CO8" i="15"/>
  <c r="CN8" i="15"/>
  <c r="CM8" i="15"/>
  <c r="CL8" i="15"/>
  <c r="CK8" i="15"/>
  <c r="CJ8" i="15"/>
  <c r="CI8" i="15"/>
  <c r="CH8" i="15"/>
  <c r="CG8" i="15"/>
  <c r="CF8" i="15"/>
  <c r="CE8" i="15"/>
  <c r="CD8" i="15"/>
  <c r="CC8" i="15"/>
  <c r="CB8" i="15"/>
  <c r="CA8" i="15"/>
  <c r="BZ8" i="15"/>
  <c r="BY8" i="15"/>
  <c r="BX8" i="15"/>
  <c r="BW8" i="15"/>
  <c r="BV8" i="15"/>
  <c r="BU8" i="15"/>
  <c r="BT8" i="15"/>
  <c r="BS8" i="15"/>
  <c r="BR8" i="15"/>
  <c r="BQ8" i="15"/>
  <c r="BP8" i="15"/>
  <c r="BO8" i="15"/>
  <c r="BN8" i="15"/>
  <c r="BM8" i="15"/>
  <c r="BL8" i="15"/>
  <c r="BK8" i="15"/>
  <c r="BJ8" i="15"/>
  <c r="BI8" i="15"/>
  <c r="BH8" i="15"/>
  <c r="BG8" i="15"/>
  <c r="BF8" i="15"/>
  <c r="BE8" i="15"/>
  <c r="BD8" i="15"/>
  <c r="BC8" i="15"/>
  <c r="BB8" i="15"/>
  <c r="BA8" i="15"/>
  <c r="AZ8" i="15"/>
  <c r="AY8"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D8" i="15"/>
  <c r="C8" i="15"/>
  <c r="B8" i="15"/>
  <c r="CW6" i="15"/>
  <c r="CV6" i="15"/>
  <c r="CU6" i="15"/>
  <c r="CT6" i="15"/>
  <c r="CS6" i="15"/>
  <c r="CR6" i="15"/>
  <c r="CQ6" i="15"/>
  <c r="CP6" i="15"/>
  <c r="CO6" i="15"/>
  <c r="CN6" i="15"/>
  <c r="CM6" i="15"/>
  <c r="CL6" i="15"/>
  <c r="CK6" i="15"/>
  <c r="CJ6" i="15"/>
  <c r="CI6" i="15"/>
  <c r="CH6" i="15"/>
  <c r="CG6" i="15"/>
  <c r="CF6" i="15"/>
  <c r="CE6" i="15"/>
  <c r="CD6" i="15"/>
  <c r="CC6" i="15"/>
  <c r="CB6" i="15"/>
  <c r="CA6" i="15"/>
  <c r="BZ6" i="15"/>
  <c r="BY6" i="15"/>
  <c r="BX6" i="15"/>
  <c r="BW6" i="15"/>
  <c r="BV6" i="15"/>
  <c r="BU6" i="15"/>
  <c r="BT6" i="15"/>
  <c r="BS6" i="15"/>
  <c r="BR6" i="15"/>
  <c r="BQ6" i="15"/>
  <c r="BP6" i="15"/>
  <c r="BO6" i="15"/>
  <c r="BN6" i="15"/>
  <c r="BM6" i="15"/>
  <c r="BL6" i="15"/>
  <c r="BK6" i="15"/>
  <c r="BJ6" i="15"/>
  <c r="BI6" i="15"/>
  <c r="BH6" i="15"/>
  <c r="BG6" i="15"/>
  <c r="BF6" i="15"/>
  <c r="BE6" i="15"/>
  <c r="BD6" i="15"/>
  <c r="BC6" i="15"/>
  <c r="BB6" i="15"/>
  <c r="BA6" i="15"/>
  <c r="AZ6" i="15"/>
  <c r="AY6"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X6" i="15"/>
  <c r="W6" i="15"/>
  <c r="V6" i="15"/>
  <c r="U6" i="15"/>
  <c r="T6" i="15"/>
  <c r="S6" i="15"/>
  <c r="R6" i="15"/>
  <c r="Q6" i="15"/>
  <c r="P6" i="15"/>
  <c r="O6" i="15"/>
  <c r="N6" i="15"/>
  <c r="M6" i="15"/>
  <c r="L6" i="15"/>
  <c r="K6" i="15"/>
  <c r="J6" i="15"/>
  <c r="I6" i="15"/>
  <c r="H6" i="15"/>
  <c r="G6" i="15"/>
  <c r="F6" i="15"/>
  <c r="E6" i="15"/>
  <c r="D6" i="15"/>
  <c r="C6" i="15"/>
  <c r="D100" i="17"/>
  <c r="T101" i="17"/>
  <c r="D101" i="17"/>
  <c r="T100" i="17"/>
  <c r="G100" i="17"/>
  <c r="K100" i="17"/>
  <c r="D102" i="17"/>
  <c r="D4" i="17"/>
  <c r="K3" i="17"/>
  <c r="J3" i="17"/>
  <c r="C4" i="8" l="1"/>
  <c r="B10" i="15"/>
  <c r="CV160" i="15"/>
  <c r="CV172" i="15" s="1"/>
  <c r="CV173" i="15" s="1"/>
  <c r="E10" i="15"/>
  <c r="D10" i="15" s="1"/>
  <c r="D11" i="15" s="1"/>
  <c r="M10" i="15"/>
  <c r="Q10" i="15"/>
  <c r="Y10" i="15"/>
  <c r="Y11" i="15" s="1"/>
  <c r="AG10" i="15"/>
  <c r="AO10" i="15"/>
  <c r="AW10" i="15"/>
  <c r="BE10" i="15"/>
  <c r="BM10" i="15"/>
  <c r="BU10" i="15"/>
  <c r="BU11" i="15" s="1"/>
  <c r="CC10" i="15"/>
  <c r="CK10" i="15"/>
  <c r="CK11" i="15" s="1"/>
  <c r="CS10" i="15"/>
  <c r="CW10" i="15"/>
  <c r="H10" i="15"/>
  <c r="H11" i="15" s="1"/>
  <c r="L10" i="15"/>
  <c r="P10" i="15"/>
  <c r="T10" i="15"/>
  <c r="X10" i="15"/>
  <c r="X11" i="15" s="1"/>
  <c r="AB10" i="15"/>
  <c r="AF10" i="15"/>
  <c r="AF11" i="15" s="1"/>
  <c r="AJ10" i="15"/>
  <c r="AN10" i="15"/>
  <c r="AR10" i="15"/>
  <c r="AV10" i="15"/>
  <c r="AZ10" i="15"/>
  <c r="BD10" i="15"/>
  <c r="BH10" i="15"/>
  <c r="BL10" i="15"/>
  <c r="BP10" i="15"/>
  <c r="BT10" i="15"/>
  <c r="BT11" i="15" s="1"/>
  <c r="BX10" i="15"/>
  <c r="CB10" i="15"/>
  <c r="CF10" i="15"/>
  <c r="CJ10" i="15"/>
  <c r="CJ11" i="15" s="1"/>
  <c r="CN10" i="15"/>
  <c r="CR10" i="15"/>
  <c r="C10" i="15"/>
  <c r="C11" i="15" s="1"/>
  <c r="G10" i="15"/>
  <c r="K10" i="15"/>
  <c r="O10" i="15"/>
  <c r="S10" i="15"/>
  <c r="W10" i="15"/>
  <c r="AA10" i="15"/>
  <c r="AE10" i="15"/>
  <c r="AI10" i="15"/>
  <c r="AM10" i="15"/>
  <c r="AQ10" i="15"/>
  <c r="AU10" i="15"/>
  <c r="AU11" i="15" s="1"/>
  <c r="AY10" i="15"/>
  <c r="AY11" i="15" s="1"/>
  <c r="BC10" i="15"/>
  <c r="BG10" i="15"/>
  <c r="BK10" i="15"/>
  <c r="BO10" i="15"/>
  <c r="BS10" i="15"/>
  <c r="BW10" i="15"/>
  <c r="CA10" i="15"/>
  <c r="CE10" i="15"/>
  <c r="CI10" i="15"/>
  <c r="CI11" i="15" s="1"/>
  <c r="CM10" i="15"/>
  <c r="CQ10" i="15"/>
  <c r="B156" i="15"/>
  <c r="BY90" i="15"/>
  <c r="BX90" i="15" s="1"/>
  <c r="BW90" i="15" s="1"/>
  <c r="BV90" i="15" s="1"/>
  <c r="BU90" i="15" s="1"/>
  <c r="BT90" i="15" s="1"/>
  <c r="BS90" i="15" s="1"/>
  <c r="BR90" i="15" s="1"/>
  <c r="BQ90" i="15" s="1"/>
  <c r="BP90" i="15" s="1"/>
  <c r="BO90" i="15" s="1"/>
  <c r="I10" i="15"/>
  <c r="I11" i="15" s="1"/>
  <c r="U10" i="15"/>
  <c r="AC10" i="15"/>
  <c r="AK10" i="15"/>
  <c r="AS10" i="15"/>
  <c r="BA10" i="15"/>
  <c r="BI10" i="15"/>
  <c r="BQ10" i="15"/>
  <c r="BY10" i="15"/>
  <c r="CG10" i="15"/>
  <c r="CG11" i="15" s="1"/>
  <c r="CO10" i="15"/>
  <c r="F10" i="15"/>
  <c r="F11" i="15" s="1"/>
  <c r="J10" i="15"/>
  <c r="N10" i="15"/>
  <c r="R10" i="15"/>
  <c r="V10" i="15"/>
  <c r="Z10" i="15"/>
  <c r="AD10" i="15"/>
  <c r="AD11" i="15" s="1"/>
  <c r="AH10" i="15"/>
  <c r="AL10" i="15"/>
  <c r="AP10" i="15"/>
  <c r="AT10" i="15"/>
  <c r="AT11" i="15" s="1"/>
  <c r="AX10" i="15"/>
  <c r="AX11" i="15" s="1"/>
  <c r="BB10" i="15"/>
  <c r="BF10" i="15"/>
  <c r="BJ10" i="15"/>
  <c r="BN10" i="15"/>
  <c r="BR10" i="15"/>
  <c r="BV10" i="15"/>
  <c r="BV11" i="15" s="1"/>
  <c r="BZ10" i="15"/>
  <c r="CD10" i="15"/>
  <c r="CH10" i="15"/>
  <c r="CH11" i="15" s="1"/>
  <c r="CL10" i="15"/>
  <c r="CL11" i="15" s="1"/>
  <c r="CP10" i="15"/>
  <c r="CT10" i="15"/>
  <c r="CT11" i="15" s="1"/>
  <c r="U100" i="17"/>
  <c r="CT24" i="15"/>
  <c r="CS24" i="15" s="1"/>
  <c r="CR24" i="15" s="1"/>
  <c r="CQ24" i="15" s="1"/>
  <c r="CP24" i="15" s="1"/>
  <c r="CO24" i="15" s="1"/>
  <c r="CN24" i="15" s="1"/>
  <c r="CM24" i="15" s="1"/>
  <c r="CL24" i="15" s="1"/>
  <c r="CK24" i="15" s="1"/>
  <c r="CJ24" i="15" s="1"/>
  <c r="CI24" i="15" s="1"/>
  <c r="CH24" i="15" s="1"/>
  <c r="CG24" i="15" s="1"/>
  <c r="CF24" i="15" s="1"/>
  <c r="CE24" i="15" s="1"/>
  <c r="CD24" i="15" s="1"/>
  <c r="CC24" i="15" s="1"/>
  <c r="CB24" i="15" s="1"/>
  <c r="CA24" i="15" s="1"/>
  <c r="BZ24" i="15" s="1"/>
  <c r="BY24" i="15" s="1"/>
  <c r="BX24" i="15" s="1"/>
  <c r="BW24" i="15" s="1"/>
  <c r="BV24" i="15" s="1"/>
  <c r="BU24" i="15" s="1"/>
  <c r="BT24" i="15" s="1"/>
  <c r="BS24" i="15" s="1"/>
  <c r="BR24" i="15" s="1"/>
  <c r="BQ24" i="15" s="1"/>
  <c r="BP24" i="15" s="1"/>
  <c r="BO24" i="15" s="1"/>
  <c r="BN24" i="15" s="1"/>
  <c r="BM24" i="15" s="1"/>
  <c r="BL24" i="15" s="1"/>
  <c r="BK24" i="15" s="1"/>
  <c r="BJ24" i="15" s="1"/>
  <c r="BI24" i="15" s="1"/>
  <c r="BH24" i="15" s="1"/>
  <c r="BG24" i="15" s="1"/>
  <c r="BF24" i="15" s="1"/>
  <c r="BE24" i="15" s="1"/>
  <c r="BD24" i="15" s="1"/>
  <c r="BC24" i="15" s="1"/>
  <c r="BB24" i="15" s="1"/>
  <c r="BA24" i="15" s="1"/>
  <c r="AZ24" i="15" s="1"/>
  <c r="AY24" i="15" s="1"/>
  <c r="AX24" i="15" s="1"/>
  <c r="AW24" i="15" s="1"/>
  <c r="AV24" i="15" s="1"/>
  <c r="AU24" i="15" s="1"/>
  <c r="AT24" i="15" s="1"/>
  <c r="AS24" i="15" s="1"/>
  <c r="AR24" i="15" s="1"/>
  <c r="AQ24" i="15" s="1"/>
  <c r="AP24" i="15" s="1"/>
  <c r="AO24" i="15" s="1"/>
  <c r="AN24" i="15" s="1"/>
  <c r="AM24" i="15" s="1"/>
  <c r="AL24" i="15" s="1"/>
  <c r="AK24" i="15" s="1"/>
  <c r="AJ24" i="15" s="1"/>
  <c r="AI24" i="15" s="1"/>
  <c r="AH24" i="15" s="1"/>
  <c r="AG24" i="15" s="1"/>
  <c r="AF24" i="15" s="1"/>
  <c r="AE24" i="15" s="1"/>
  <c r="AD24" i="15" s="1"/>
  <c r="AC24" i="15" s="1"/>
  <c r="AB24" i="15" s="1"/>
  <c r="AA24" i="15" s="1"/>
  <c r="Z24" i="15" s="1"/>
  <c r="Y24" i="15" s="1"/>
  <c r="X24" i="15" s="1"/>
  <c r="W24" i="15" s="1"/>
  <c r="V24" i="15" s="1"/>
  <c r="U24" i="15" s="1"/>
  <c r="T24" i="15" s="1"/>
  <c r="S24" i="15" s="1"/>
  <c r="R24" i="15" s="1"/>
  <c r="Q24" i="15" s="1"/>
  <c r="P24" i="15" s="1"/>
  <c r="O24" i="15" s="1"/>
  <c r="N24" i="15" s="1"/>
  <c r="M24" i="15" s="1"/>
  <c r="L24" i="15" s="1"/>
  <c r="K24" i="15" s="1"/>
  <c r="J24" i="15" s="1"/>
  <c r="I24" i="15" s="1"/>
  <c r="H24" i="15" s="1"/>
  <c r="G24" i="15" s="1"/>
  <c r="F24" i="15" s="1"/>
  <c r="E24" i="15" s="1"/>
  <c r="D24" i="15" s="1"/>
  <c r="C24" i="15" s="1"/>
  <c r="C41" i="15" s="1"/>
  <c r="H100" i="17"/>
  <c r="CU169" i="15"/>
  <c r="CU151" i="15"/>
  <c r="CU152" i="15" s="1"/>
  <c r="C100" i="8"/>
  <c r="CU11" i="15"/>
  <c r="CV10" i="15"/>
  <c r="CU101" i="17"/>
  <c r="AZ101" i="17" s="1"/>
  <c r="BA101" i="17" s="1"/>
  <c r="CU3" i="17"/>
  <c r="AZ3" i="17" s="1"/>
  <c r="BA3" i="17" s="1"/>
  <c r="CU5" i="17"/>
  <c r="AZ5" i="17" s="1"/>
  <c r="BA5" i="17" s="1"/>
  <c r="CU7" i="17"/>
  <c r="AZ7" i="17" s="1"/>
  <c r="BA7" i="17" s="1"/>
  <c r="CU9" i="17"/>
  <c r="AZ9" i="17" s="1"/>
  <c r="BA9" i="17" s="1"/>
  <c r="CU11" i="17"/>
  <c r="AZ11" i="17" s="1"/>
  <c r="BA11" i="17" s="1"/>
  <c r="CU13" i="17"/>
  <c r="AZ13" i="17" s="1"/>
  <c r="BA13" i="17" s="1"/>
  <c r="CU15" i="17"/>
  <c r="AZ15" i="17" s="1"/>
  <c r="BA15" i="17" s="1"/>
  <c r="CU17" i="17"/>
  <c r="AZ17" i="17" s="1"/>
  <c r="BA17" i="17" s="1"/>
  <c r="CU19" i="17"/>
  <c r="AZ19" i="17" s="1"/>
  <c r="BA19" i="17" s="1"/>
  <c r="CU21" i="17"/>
  <c r="AZ21" i="17" s="1"/>
  <c r="BA21" i="17" s="1"/>
  <c r="CU23" i="17"/>
  <c r="AZ23" i="17" s="1"/>
  <c r="BA23" i="17" s="1"/>
  <c r="CU25" i="17"/>
  <c r="AZ25" i="17" s="1"/>
  <c r="BA25" i="17" s="1"/>
  <c r="CU27" i="17"/>
  <c r="AZ27" i="17" s="1"/>
  <c r="BA27" i="17" s="1"/>
  <c r="CU29" i="17"/>
  <c r="AZ29" i="17" s="1"/>
  <c r="BA29" i="17" s="1"/>
  <c r="CU31" i="17"/>
  <c r="AZ31" i="17" s="1"/>
  <c r="BA31" i="17" s="1"/>
  <c r="CU33" i="17"/>
  <c r="AZ33" i="17" s="1"/>
  <c r="BA33" i="17" s="1"/>
  <c r="CU35" i="17"/>
  <c r="AZ35" i="17" s="1"/>
  <c r="BA35" i="17" s="1"/>
  <c r="CU37" i="17"/>
  <c r="AZ37" i="17" s="1"/>
  <c r="BA37" i="17" s="1"/>
  <c r="CU39" i="17"/>
  <c r="AZ39" i="17" s="1"/>
  <c r="BA39" i="17" s="1"/>
  <c r="CU41" i="17"/>
  <c r="AZ41" i="17" s="1"/>
  <c r="BA41" i="17" s="1"/>
  <c r="CU43" i="17"/>
  <c r="AZ43" i="17" s="1"/>
  <c r="BA43" i="17" s="1"/>
  <c r="CU45" i="17"/>
  <c r="AZ45" i="17" s="1"/>
  <c r="BA45" i="17" s="1"/>
  <c r="CU47" i="17"/>
  <c r="AZ47" i="17" s="1"/>
  <c r="BA47" i="17" s="1"/>
  <c r="CU49" i="17"/>
  <c r="AZ49" i="17" s="1"/>
  <c r="BA49" i="17" s="1"/>
  <c r="CU51" i="17"/>
  <c r="AZ51" i="17" s="1"/>
  <c r="BA51" i="17" s="1"/>
  <c r="CU53" i="17"/>
  <c r="AZ53" i="17" s="1"/>
  <c r="BA53" i="17" s="1"/>
  <c r="CU55" i="17"/>
  <c r="AZ55" i="17" s="1"/>
  <c r="BA55" i="17" s="1"/>
  <c r="CU57" i="17"/>
  <c r="AZ57" i="17" s="1"/>
  <c r="BA57" i="17" s="1"/>
  <c r="CU59" i="17"/>
  <c r="AZ59" i="17" s="1"/>
  <c r="BA59" i="17" s="1"/>
  <c r="CU61" i="17"/>
  <c r="AZ61" i="17" s="1"/>
  <c r="BA61" i="17" s="1"/>
  <c r="CU63" i="17"/>
  <c r="AZ63" i="17" s="1"/>
  <c r="BA63" i="17" s="1"/>
  <c r="CU65" i="17"/>
  <c r="AZ65" i="17" s="1"/>
  <c r="BA65" i="17" s="1"/>
  <c r="CU67" i="17"/>
  <c r="AZ67" i="17" s="1"/>
  <c r="BA67" i="17" s="1"/>
  <c r="CU69" i="17"/>
  <c r="AZ69" i="17" s="1"/>
  <c r="BA69" i="17" s="1"/>
  <c r="CU71" i="17"/>
  <c r="AZ71" i="17" s="1"/>
  <c r="BA71" i="17" s="1"/>
  <c r="CU73" i="17"/>
  <c r="AZ73" i="17" s="1"/>
  <c r="BA73" i="17" s="1"/>
  <c r="CU75" i="17"/>
  <c r="AZ75" i="17" s="1"/>
  <c r="BA75" i="17" s="1"/>
  <c r="CU77" i="17"/>
  <c r="AZ77" i="17" s="1"/>
  <c r="BA77" i="17" s="1"/>
  <c r="CU79" i="17"/>
  <c r="AZ79" i="17" s="1"/>
  <c r="BA79" i="17" s="1"/>
  <c r="CU81" i="17"/>
  <c r="AZ81" i="17" s="1"/>
  <c r="BA81" i="17" s="1"/>
  <c r="CU83" i="17"/>
  <c r="AZ83" i="17" s="1"/>
  <c r="BA83" i="17" s="1"/>
  <c r="CU85" i="17"/>
  <c r="AZ85" i="17" s="1"/>
  <c r="BA85" i="17" s="1"/>
  <c r="CU87" i="17"/>
  <c r="AZ87" i="17" s="1"/>
  <c r="BA87" i="17" s="1"/>
  <c r="CU89" i="17"/>
  <c r="AZ89" i="17" s="1"/>
  <c r="BA89" i="17" s="1"/>
  <c r="CU91" i="17"/>
  <c r="AZ91" i="17" s="1"/>
  <c r="BA91" i="17" s="1"/>
  <c r="CU93" i="17"/>
  <c r="AZ93" i="17" s="1"/>
  <c r="BA93" i="17" s="1"/>
  <c r="CU95" i="17"/>
  <c r="AZ95" i="17" s="1"/>
  <c r="BA95" i="17" s="1"/>
  <c r="CU97" i="17"/>
  <c r="AZ97" i="17" s="1"/>
  <c r="BA97" i="17" s="1"/>
  <c r="CU99" i="17"/>
  <c r="AZ99" i="17" s="1"/>
  <c r="BA99" i="17" s="1"/>
  <c r="U101" i="17"/>
  <c r="C101" i="8"/>
  <c r="C102" i="8"/>
  <c r="B6" i="15"/>
  <c r="K4" i="17"/>
  <c r="AF3" i="17"/>
  <c r="DI3" i="17"/>
  <c r="Q3" i="17"/>
  <c r="D3" i="17"/>
  <c r="BD3" i="17"/>
  <c r="CV176" i="15" l="1"/>
  <c r="CV175" i="15" s="1"/>
  <c r="CV174" i="15" s="1"/>
  <c r="CV177" i="15"/>
  <c r="S3" i="17"/>
  <c r="P3" i="17"/>
  <c r="CF11" i="15"/>
  <c r="BE3" i="17"/>
  <c r="CE11" i="15"/>
  <c r="B159" i="15"/>
  <c r="CD11" i="15"/>
  <c r="AS11" i="15"/>
  <c r="AE11" i="15"/>
  <c r="CS11" i="15"/>
  <c r="CR11" i="15" s="1"/>
  <c r="CQ11" i="15" s="1"/>
  <c r="G11" i="15"/>
  <c r="BS11" i="15"/>
  <c r="BR11" i="15" s="1"/>
  <c r="BQ11" i="15" s="1"/>
  <c r="BP11" i="15" s="1"/>
  <c r="AW11" i="15"/>
  <c r="AV11" i="15" s="1"/>
  <c r="CC11" i="15"/>
  <c r="CB11" i="15" s="1"/>
  <c r="CA11" i="15" s="1"/>
  <c r="BZ11" i="15" s="1"/>
  <c r="BY11" i="15" s="1"/>
  <c r="BX11" i="15" s="1"/>
  <c r="BW11" i="15" s="1"/>
  <c r="C3" i="8"/>
  <c r="W11" i="15"/>
  <c r="V11" i="15" s="1"/>
  <c r="BO11" i="15"/>
  <c r="AR11" i="15"/>
  <c r="AQ11" i="15" s="1"/>
  <c r="AP11" i="15" s="1"/>
  <c r="AO11" i="15" s="1"/>
  <c r="AN11" i="15" s="1"/>
  <c r="AM11" i="15" s="1"/>
  <c r="AL11" i="15" s="1"/>
  <c r="AK11" i="15" s="1"/>
  <c r="AJ11" i="15" s="1"/>
  <c r="AI11" i="15" s="1"/>
  <c r="AH11" i="15" s="1"/>
  <c r="AG11" i="15" s="1"/>
  <c r="AC11" i="15"/>
  <c r="AB11" i="15" s="1"/>
  <c r="AA11" i="15" s="1"/>
  <c r="Z11" i="15" s="1"/>
  <c r="CS15" i="15"/>
  <c r="CT169" i="15"/>
  <c r="CT151" i="15"/>
  <c r="CT152" i="15" s="1"/>
  <c r="CP11" i="15"/>
  <c r="CO11" i="15" s="1"/>
  <c r="CN11" i="15" s="1"/>
  <c r="CM11" i="15" s="1"/>
  <c r="E11" i="15"/>
  <c r="U11" i="15"/>
  <c r="T11" i="15" s="1"/>
  <c r="S11" i="15" s="1"/>
  <c r="R11" i="15" s="1"/>
  <c r="Q11" i="15" s="1"/>
  <c r="P11" i="15" s="1"/>
  <c r="O11" i="15" s="1"/>
  <c r="N11" i="15" s="1"/>
  <c r="M11" i="15" s="1"/>
  <c r="L11" i="15" s="1"/>
  <c r="K11" i="15" s="1"/>
  <c r="J11" i="15" s="1"/>
  <c r="BN11" i="15"/>
  <c r="BM11" i="15" s="1"/>
  <c r="BL11" i="15" s="1"/>
  <c r="BK11" i="15" s="1"/>
  <c r="BJ11" i="15" s="1"/>
  <c r="BI11" i="15" s="1"/>
  <c r="BH11" i="15" s="1"/>
  <c r="BG11" i="15" s="1"/>
  <c r="BF11" i="15" s="1"/>
  <c r="BE11" i="15" s="1"/>
  <c r="BD11" i="15" s="1"/>
  <c r="BC11" i="15" s="1"/>
  <c r="BB11" i="15" s="1"/>
  <c r="BA11" i="15" s="1"/>
  <c r="AZ11" i="15" s="1"/>
  <c r="BN90" i="15"/>
  <c r="BM90" i="15" s="1"/>
  <c r="BL90" i="15" s="1"/>
  <c r="CU156" i="15"/>
  <c r="CU159" i="15" s="1"/>
  <c r="CU4" i="17"/>
  <c r="AZ4" i="17" s="1"/>
  <c r="BA4" i="17" s="1"/>
  <c r="CU6" i="17"/>
  <c r="AZ6" i="17" s="1"/>
  <c r="BA6" i="17" s="1"/>
  <c r="CU8" i="17"/>
  <c r="AZ8" i="17" s="1"/>
  <c r="BA8" i="17" s="1"/>
  <c r="CU10" i="17"/>
  <c r="AZ10" i="17" s="1"/>
  <c r="BA10" i="17" s="1"/>
  <c r="CU12" i="17"/>
  <c r="AZ12" i="17" s="1"/>
  <c r="BA12" i="17" s="1"/>
  <c r="CU14" i="17"/>
  <c r="AZ14" i="17" s="1"/>
  <c r="BA14" i="17" s="1"/>
  <c r="CU16" i="17"/>
  <c r="AZ16" i="17" s="1"/>
  <c r="BA16" i="17" s="1"/>
  <c r="CU18" i="17"/>
  <c r="AZ18" i="17" s="1"/>
  <c r="BA18" i="17" s="1"/>
  <c r="CU20" i="17"/>
  <c r="AZ20" i="17" s="1"/>
  <c r="BA20" i="17" s="1"/>
  <c r="CU22" i="17"/>
  <c r="AZ22" i="17" s="1"/>
  <c r="BA22" i="17" s="1"/>
  <c r="CU24" i="17"/>
  <c r="AZ24" i="17" s="1"/>
  <c r="BA24" i="17" s="1"/>
  <c r="CU26" i="17"/>
  <c r="AZ26" i="17" s="1"/>
  <c r="BA26" i="17" s="1"/>
  <c r="CU28" i="17"/>
  <c r="AZ28" i="17" s="1"/>
  <c r="BA28" i="17" s="1"/>
  <c r="CU30" i="17"/>
  <c r="AZ30" i="17" s="1"/>
  <c r="BA30" i="17" s="1"/>
  <c r="CU32" i="17"/>
  <c r="AZ32" i="17" s="1"/>
  <c r="BA32" i="17" s="1"/>
  <c r="CU34" i="17"/>
  <c r="AZ34" i="17" s="1"/>
  <c r="BA34" i="17" s="1"/>
  <c r="CU36" i="17"/>
  <c r="AZ36" i="17" s="1"/>
  <c r="BA36" i="17" s="1"/>
  <c r="CU38" i="17"/>
  <c r="AZ38" i="17" s="1"/>
  <c r="BA38" i="17" s="1"/>
  <c r="CU40" i="17"/>
  <c r="AZ40" i="17" s="1"/>
  <c r="BA40" i="17" s="1"/>
  <c r="CU42" i="17"/>
  <c r="AZ42" i="17" s="1"/>
  <c r="BA42" i="17" s="1"/>
  <c r="CU44" i="17"/>
  <c r="AZ44" i="17" s="1"/>
  <c r="BA44" i="17" s="1"/>
  <c r="CU46" i="17"/>
  <c r="AZ46" i="17" s="1"/>
  <c r="BA46" i="17" s="1"/>
  <c r="CU48" i="17"/>
  <c r="AZ48" i="17" s="1"/>
  <c r="BA48" i="17" s="1"/>
  <c r="CU50" i="17"/>
  <c r="AZ50" i="17" s="1"/>
  <c r="BA50" i="17" s="1"/>
  <c r="CU52" i="17"/>
  <c r="AZ52" i="17" s="1"/>
  <c r="BA52" i="17" s="1"/>
  <c r="CU54" i="17"/>
  <c r="AZ54" i="17" s="1"/>
  <c r="BA54" i="17" s="1"/>
  <c r="CU56" i="17"/>
  <c r="AZ56" i="17" s="1"/>
  <c r="BA56" i="17" s="1"/>
  <c r="CU58" i="17"/>
  <c r="AZ58" i="17" s="1"/>
  <c r="BA58" i="17" s="1"/>
  <c r="CU60" i="17"/>
  <c r="AZ60" i="17" s="1"/>
  <c r="BA60" i="17" s="1"/>
  <c r="CU62" i="17"/>
  <c r="AZ62" i="17" s="1"/>
  <c r="BA62" i="17" s="1"/>
  <c r="CU64" i="17"/>
  <c r="AZ64" i="17" s="1"/>
  <c r="BA64" i="17" s="1"/>
  <c r="CU66" i="17"/>
  <c r="AZ66" i="17" s="1"/>
  <c r="BA66" i="17" s="1"/>
  <c r="CU68" i="17"/>
  <c r="AZ68" i="17" s="1"/>
  <c r="BA68" i="17" s="1"/>
  <c r="CU70" i="17"/>
  <c r="AZ70" i="17" s="1"/>
  <c r="BA70" i="17" s="1"/>
  <c r="CU72" i="17"/>
  <c r="AZ72" i="17" s="1"/>
  <c r="BA72" i="17" s="1"/>
  <c r="CU74" i="17"/>
  <c r="AZ74" i="17" s="1"/>
  <c r="BA74" i="17" s="1"/>
  <c r="CU76" i="17"/>
  <c r="AZ76" i="17" s="1"/>
  <c r="BA76" i="17" s="1"/>
  <c r="CU78" i="17"/>
  <c r="AZ78" i="17" s="1"/>
  <c r="BA78" i="17" s="1"/>
  <c r="CU80" i="17"/>
  <c r="AZ80" i="17" s="1"/>
  <c r="BA80" i="17" s="1"/>
  <c r="CU82" i="17"/>
  <c r="AZ82" i="17" s="1"/>
  <c r="BA82" i="17" s="1"/>
  <c r="CU84" i="17"/>
  <c r="AZ84" i="17" s="1"/>
  <c r="BA84" i="17" s="1"/>
  <c r="CU86" i="17"/>
  <c r="AZ86" i="17" s="1"/>
  <c r="BA86" i="17" s="1"/>
  <c r="CU88" i="17"/>
  <c r="AZ88" i="17" s="1"/>
  <c r="BA88" i="17" s="1"/>
  <c r="CU90" i="17"/>
  <c r="AZ90" i="17" s="1"/>
  <c r="BA90" i="17" s="1"/>
  <c r="CU92" i="17"/>
  <c r="AZ92" i="17" s="1"/>
  <c r="BA92" i="17" s="1"/>
  <c r="CU94" i="17"/>
  <c r="AZ94" i="17" s="1"/>
  <c r="BA94" i="17" s="1"/>
  <c r="CU96" i="17"/>
  <c r="AZ96" i="17" s="1"/>
  <c r="BA96" i="17" s="1"/>
  <c r="CU98" i="17"/>
  <c r="AZ98" i="17" s="1"/>
  <c r="BA98" i="17" s="1"/>
  <c r="CU102" i="17"/>
  <c r="AZ102" i="17" s="1"/>
  <c r="BA102" i="17" s="1"/>
  <c r="B11" i="15"/>
  <c r="CW156" i="15" l="1"/>
  <c r="CW159" i="15" s="1"/>
  <c r="B160" i="15"/>
  <c r="BK90" i="15"/>
  <c r="BJ90" i="15" s="1"/>
  <c r="BI90" i="15" s="1"/>
  <c r="CR15" i="15"/>
  <c r="CS169" i="15"/>
  <c r="CS151" i="15"/>
  <c r="CS152" i="15" s="1"/>
  <c r="CT156" i="15"/>
  <c r="CT159" i="15" s="1"/>
  <c r="CU160" i="15"/>
  <c r="CU172" i="15" s="1"/>
  <c r="CU173" i="15" s="1"/>
  <c r="BF3" i="17"/>
  <c r="CU176" i="15" l="1"/>
  <c r="CU175" i="15" s="1"/>
  <c r="CU174" i="15" s="1"/>
  <c r="CU177" i="15"/>
  <c r="BG3" i="17"/>
  <c r="CS156" i="15"/>
  <c r="CS159" i="15" s="1"/>
  <c r="CQ15" i="15"/>
  <c r="CR169" i="15"/>
  <c r="CR151" i="15"/>
  <c r="CR152" i="15" s="1"/>
  <c r="BH90" i="15"/>
  <c r="BG90" i="15" s="1"/>
  <c r="CT160" i="15"/>
  <c r="CT172" i="15" s="1"/>
  <c r="CT173" i="15" s="1"/>
  <c r="CT176" i="15" l="1"/>
  <c r="CT175" i="15" s="1"/>
  <c r="CT174" i="15" s="1"/>
  <c r="CT177" i="15"/>
  <c r="CS160" i="15"/>
  <c r="CS172" i="15" s="1"/>
  <c r="CS173" i="15" s="1"/>
  <c r="CR156" i="15"/>
  <c r="CR159" i="15" s="1"/>
  <c r="BF90" i="15"/>
  <c r="BE90" i="15" s="1"/>
  <c r="BD90" i="15" s="1"/>
  <c r="BC90" i="15" s="1"/>
  <c r="BB90" i="15" s="1"/>
  <c r="CP15" i="15"/>
  <c r="CQ169" i="15"/>
  <c r="CQ151" i="15"/>
  <c r="CQ152" i="15" s="1"/>
  <c r="CS176" i="15" l="1"/>
  <c r="CS175" i="15" s="1"/>
  <c r="CS174" i="15" s="1"/>
  <c r="CS177" i="15"/>
  <c r="CQ156" i="15"/>
  <c r="CQ159" i="15" s="1"/>
  <c r="CQ160" i="15" s="1"/>
  <c r="CQ172" i="15" s="1"/>
  <c r="CQ173" i="15" s="1"/>
  <c r="CR160" i="15"/>
  <c r="CR172" i="15" s="1"/>
  <c r="CR173" i="15" s="1"/>
  <c r="CO15" i="15"/>
  <c r="CP169" i="15"/>
  <c r="CP151" i="15"/>
  <c r="CP152" i="15" s="1"/>
  <c r="BA90" i="15"/>
  <c r="AZ90" i="15" s="1"/>
  <c r="AY90" i="15" s="1"/>
  <c r="CR176" i="15" l="1"/>
  <c r="CR175" i="15" s="1"/>
  <c r="CR174" i="15" s="1"/>
  <c r="CR177" i="15"/>
  <c r="CQ177" i="15"/>
  <c r="CQ176" i="15"/>
  <c r="CQ175" i="15" s="1"/>
  <c r="CQ174" i="15" s="1"/>
  <c r="CP156" i="15"/>
  <c r="CP159" i="15" s="1"/>
  <c r="CN15" i="15"/>
  <c r="CO169" i="15"/>
  <c r="CO151" i="15"/>
  <c r="CO152" i="15" s="1"/>
  <c r="AX90" i="15"/>
  <c r="AW90" i="15" s="1"/>
  <c r="AV90" i="15" s="1"/>
  <c r="AU90" i="15" s="1"/>
  <c r="AT90" i="15" s="1"/>
  <c r="AS90" i="15" s="1"/>
  <c r="AR90" i="15" s="1"/>
  <c r="AQ90" i="15" s="1"/>
  <c r="AP90" i="15" s="1"/>
  <c r="AO90" i="15" s="1"/>
  <c r="CP160" i="15" l="1"/>
  <c r="CP172" i="15" s="1"/>
  <c r="CP173" i="15" s="1"/>
  <c r="CO156" i="15"/>
  <c r="CO159" i="15" s="1"/>
  <c r="AN90" i="15"/>
  <c r="CM15" i="15"/>
  <c r="CN169" i="15"/>
  <c r="CN151" i="15"/>
  <c r="CN152" i="15" s="1"/>
  <c r="CP176" i="15" l="1"/>
  <c r="CP175" i="15" s="1"/>
  <c r="CP174" i="15" s="1"/>
  <c r="CP177" i="15"/>
  <c r="CO160" i="15"/>
  <c r="CO172" i="15" s="1"/>
  <c r="CO173" i="15" s="1"/>
  <c r="CN156" i="15"/>
  <c r="CN159" i="15" s="1"/>
  <c r="CN160" i="15" s="1"/>
  <c r="CN172" i="15" s="1"/>
  <c r="CN173" i="15" s="1"/>
  <c r="CL15" i="15"/>
  <c r="CM169" i="15"/>
  <c r="CM151" i="15"/>
  <c r="CM152" i="15" s="1"/>
  <c r="AM90" i="15"/>
  <c r="AL90" i="15" s="1"/>
  <c r="AK90" i="15" s="1"/>
  <c r="AJ90" i="15" s="1"/>
  <c r="AI90" i="15" s="1"/>
  <c r="AH90" i="15" s="1"/>
  <c r="AG90" i="15" s="1"/>
  <c r="AF90" i="15" s="1"/>
  <c r="AE90" i="15" s="1"/>
  <c r="AD90" i="15" s="1"/>
  <c r="AC90" i="15" s="1"/>
  <c r="AB90" i="15" s="1"/>
  <c r="AA90" i="15" s="1"/>
  <c r="Z90" i="15" s="1"/>
  <c r="Y90" i="15" s="1"/>
  <c r="X90" i="15" s="1"/>
  <c r="W90" i="15" s="1"/>
  <c r="V90" i="15" s="1"/>
  <c r="CN176" i="15" l="1"/>
  <c r="CN175" i="15" s="1"/>
  <c r="CN174" i="15" s="1"/>
  <c r="CN177" i="15"/>
  <c r="CO176" i="15"/>
  <c r="CO175" i="15" s="1"/>
  <c r="CO174" i="15" s="1"/>
  <c r="CO177" i="15"/>
  <c r="U90" i="15"/>
  <c r="CK15" i="15"/>
  <c r="CL169" i="15"/>
  <c r="CL151" i="15"/>
  <c r="CL152" i="15" s="1"/>
  <c r="CM156" i="15"/>
  <c r="CM159" i="15" s="1"/>
  <c r="CL156" i="15" l="1"/>
  <c r="CL159" i="15" s="1"/>
  <c r="T90" i="15"/>
  <c r="CJ15" i="15"/>
  <c r="CK169" i="15"/>
  <c r="CK151" i="15"/>
  <c r="CK152" i="15" s="1"/>
  <c r="CM160" i="15"/>
  <c r="CM172" i="15" s="1"/>
  <c r="CM173" i="15" s="1"/>
  <c r="CM176" i="15" l="1"/>
  <c r="CM175" i="15" s="1"/>
  <c r="CM174" i="15" s="1"/>
  <c r="CM177" i="15"/>
  <c r="CL160" i="15"/>
  <c r="CL172" i="15" s="1"/>
  <c r="CL173" i="15" s="1"/>
  <c r="CK156" i="15"/>
  <c r="CK159" i="15" s="1"/>
  <c r="S90" i="15"/>
  <c r="R90" i="15" s="1"/>
  <c r="Q90" i="15" s="1"/>
  <c r="P90" i="15" s="1"/>
  <c r="O90" i="15" s="1"/>
  <c r="N90" i="15" s="1"/>
  <c r="M90" i="15" s="1"/>
  <c r="L90" i="15" s="1"/>
  <c r="K90" i="15" s="1"/>
  <c r="J90" i="15" s="1"/>
  <c r="I90" i="15" s="1"/>
  <c r="H90" i="15" s="1"/>
  <c r="G90" i="15" s="1"/>
  <c r="F90" i="15" s="1"/>
  <c r="CI15" i="15"/>
  <c r="CJ169" i="15"/>
  <c r="CJ151" i="15"/>
  <c r="CJ152" i="15" s="1"/>
  <c r="CL176" i="15" l="1"/>
  <c r="CL175" i="15" s="1"/>
  <c r="CL174" i="15" s="1"/>
  <c r="CL177" i="15"/>
  <c r="CJ156" i="15"/>
  <c r="CJ159" i="15" s="1"/>
  <c r="CJ160" i="15" s="1"/>
  <c r="CJ172" i="15" s="1"/>
  <c r="CJ173" i="15" s="1"/>
  <c r="CH15" i="15"/>
  <c r="CI169" i="15"/>
  <c r="CI151" i="15"/>
  <c r="CI152" i="15" s="1"/>
  <c r="CK160" i="15"/>
  <c r="CK172" i="15" s="1"/>
  <c r="CK173" i="15" s="1"/>
  <c r="CK176" i="15" l="1"/>
  <c r="CK175" i="15" s="1"/>
  <c r="CK174" i="15" s="1"/>
  <c r="CK177" i="15"/>
  <c r="CJ176" i="15"/>
  <c r="CJ175" i="15" s="1"/>
  <c r="CJ174" i="15" s="1"/>
  <c r="CJ177" i="15"/>
  <c r="CG15" i="15"/>
  <c r="CH169" i="15"/>
  <c r="CH151" i="15"/>
  <c r="CH152" i="15" s="1"/>
  <c r="CI156" i="15"/>
  <c r="CI159" i="15" s="1"/>
  <c r="CI160" i="15" s="1"/>
  <c r="CI172" i="15" s="1"/>
  <c r="CI173" i="15" s="1"/>
  <c r="CI176" i="15" l="1"/>
  <c r="CI175" i="15" s="1"/>
  <c r="CI174" i="15" s="1"/>
  <c r="CI177" i="15"/>
  <c r="CH156" i="15"/>
  <c r="CH159" i="15" s="1"/>
  <c r="CH160" i="15" s="1"/>
  <c r="CH172" i="15" s="1"/>
  <c r="CH173" i="15" s="1"/>
  <c r="CF15" i="15"/>
  <c r="CG169" i="15"/>
  <c r="CG151" i="15"/>
  <c r="CG152" i="15" s="1"/>
  <c r="CH176" i="15" l="1"/>
  <c r="CH175" i="15" s="1"/>
  <c r="CH174" i="15" s="1"/>
  <c r="CH177" i="15"/>
  <c r="CE15" i="15"/>
  <c r="CF169" i="15"/>
  <c r="CF151" i="15"/>
  <c r="CF152" i="15" s="1"/>
  <c r="CG156" i="15"/>
  <c r="CG159" i="15" s="1"/>
  <c r="CG160" i="15" l="1"/>
  <c r="CG172" i="15" s="1"/>
  <c r="CG173" i="15" s="1"/>
  <c r="CF156" i="15"/>
  <c r="CF159" i="15" s="1"/>
  <c r="CD15" i="15"/>
  <c r="CE169" i="15"/>
  <c r="CE151" i="15"/>
  <c r="CE152" i="15" s="1"/>
  <c r="CG176" i="15" l="1"/>
  <c r="CG175" i="15" s="1"/>
  <c r="CG174" i="15" s="1"/>
  <c r="CG177" i="15"/>
  <c r="CC15" i="15"/>
  <c r="CD169" i="15"/>
  <c r="CD151" i="15"/>
  <c r="CD152" i="15" s="1"/>
  <c r="CE156" i="15"/>
  <c r="CE159" i="15" s="1"/>
  <c r="CF160" i="15"/>
  <c r="CF172" i="15" s="1"/>
  <c r="CF173" i="15" s="1"/>
  <c r="CF176" i="15" l="1"/>
  <c r="CF175" i="15" s="1"/>
  <c r="CF174" i="15" s="1"/>
  <c r="CF177" i="15"/>
  <c r="CE160" i="15"/>
  <c r="CE172" i="15" s="1"/>
  <c r="CE173" i="15" s="1"/>
  <c r="CD156" i="15"/>
  <c r="CD159" i="15" s="1"/>
  <c r="CB15" i="15"/>
  <c r="CC169" i="15"/>
  <c r="CC151" i="15"/>
  <c r="CC152" i="15" s="1"/>
  <c r="CE176" i="15" l="1"/>
  <c r="CE175" i="15" s="1"/>
  <c r="CE174" i="15" s="1"/>
  <c r="CE177" i="15"/>
  <c r="CC156" i="15"/>
  <c r="CC159" i="15" s="1"/>
  <c r="CC160" i="15" s="1"/>
  <c r="CC172" i="15" s="1"/>
  <c r="CC173" i="15" s="1"/>
  <c r="CD160" i="15"/>
  <c r="CD172" i="15" s="1"/>
  <c r="CD173" i="15" s="1"/>
  <c r="CA15" i="15"/>
  <c r="CB169" i="15"/>
  <c r="CB151" i="15"/>
  <c r="CB152" i="15" s="1"/>
  <c r="CD176" i="15" l="1"/>
  <c r="CD175" i="15" s="1"/>
  <c r="CD174" i="15" s="1"/>
  <c r="CD177" i="15"/>
  <c r="CC176" i="15"/>
  <c r="CC175" i="15" s="1"/>
  <c r="CC174" i="15" s="1"/>
  <c r="CC177" i="15"/>
  <c r="CB156" i="15"/>
  <c r="CB159" i="15" s="1"/>
  <c r="BZ15" i="15"/>
  <c r="CA169" i="15"/>
  <c r="CA151" i="15"/>
  <c r="CA152" i="15" s="1"/>
  <c r="BY15" i="15" l="1"/>
  <c r="BZ169" i="15"/>
  <c r="BZ151" i="15"/>
  <c r="BZ152" i="15" s="1"/>
  <c r="CA156" i="15"/>
  <c r="CB160" i="15"/>
  <c r="CB172" i="15" s="1"/>
  <c r="CB173" i="15" s="1"/>
  <c r="CB176" i="15" l="1"/>
  <c r="CB175" i="15" s="1"/>
  <c r="CB174" i="15" s="1"/>
  <c r="CB177" i="15"/>
  <c r="CA159" i="15"/>
  <c r="CA160" i="15" s="1"/>
  <c r="CA172" i="15" s="1"/>
  <c r="CA173" i="15" s="1"/>
  <c r="BX15" i="15"/>
  <c r="BY169" i="15"/>
  <c r="BY151" i="15"/>
  <c r="BY152" i="15" s="1"/>
  <c r="BZ156" i="15"/>
  <c r="BZ159" i="15" s="1"/>
  <c r="CA176" i="15" l="1"/>
  <c r="CA175" i="15" s="1"/>
  <c r="CA174" i="15" s="1"/>
  <c r="CA177" i="15"/>
  <c r="BY156" i="15"/>
  <c r="BY159" i="15" s="1"/>
  <c r="BW15" i="15"/>
  <c r="BX169" i="15"/>
  <c r="BX151" i="15"/>
  <c r="BX152" i="15" s="1"/>
  <c r="BZ160" i="15"/>
  <c r="BZ172" i="15" s="1"/>
  <c r="BZ173" i="15" s="1"/>
  <c r="BZ176" i="15" l="1"/>
  <c r="BZ175" i="15" s="1"/>
  <c r="BZ174" i="15" s="1"/>
  <c r="BZ177" i="15"/>
  <c r="BY160" i="15"/>
  <c r="BY172" i="15" s="1"/>
  <c r="BY173" i="15" s="1"/>
  <c r="BV15" i="15"/>
  <c r="BW169" i="15"/>
  <c r="BW151" i="15"/>
  <c r="BW152" i="15" s="1"/>
  <c r="BX156" i="15"/>
  <c r="BX159" i="15" s="1"/>
  <c r="BX160" i="15" s="1"/>
  <c r="BX172" i="15" s="1"/>
  <c r="BX173" i="15" s="1"/>
  <c r="BY176" i="15" l="1"/>
  <c r="BY175" i="15" s="1"/>
  <c r="BY174" i="15" s="1"/>
  <c r="BY177" i="15"/>
  <c r="BX176" i="15"/>
  <c r="BX175" i="15" s="1"/>
  <c r="BX174" i="15" s="1"/>
  <c r="BX177" i="15"/>
  <c r="BU15" i="15"/>
  <c r="BV169" i="15"/>
  <c r="BV151" i="15"/>
  <c r="BV152" i="15" s="1"/>
  <c r="BW156" i="15"/>
  <c r="BW159" i="15" s="1"/>
  <c r="BW160" i="15" s="1"/>
  <c r="BW172" i="15" s="1"/>
  <c r="BW173" i="15" s="1"/>
  <c r="BW176" i="15" l="1"/>
  <c r="BW175" i="15" s="1"/>
  <c r="BW174" i="15" s="1"/>
  <c r="BW177" i="15"/>
  <c r="BV156" i="15"/>
  <c r="BT15" i="15"/>
  <c r="BU169" i="15"/>
  <c r="BU151" i="15"/>
  <c r="BU152" i="15" s="1"/>
  <c r="BV159" i="15" l="1"/>
  <c r="BV160" i="15" s="1"/>
  <c r="BV172" i="15" s="1"/>
  <c r="BV173" i="15" s="1"/>
  <c r="BU156" i="15"/>
  <c r="BU159" i="15" s="1"/>
  <c r="BS15" i="15"/>
  <c r="BT169" i="15"/>
  <c r="BT151" i="15"/>
  <c r="BT152" i="15" s="1"/>
  <c r="BV176" i="15" l="1"/>
  <c r="BV175" i="15" s="1"/>
  <c r="BV174" i="15" s="1"/>
  <c r="BV177" i="15"/>
  <c r="BR15" i="15"/>
  <c r="BS169" i="15"/>
  <c r="BS151" i="15"/>
  <c r="BS152" i="15" s="1"/>
  <c r="BT156" i="15"/>
  <c r="BT159" i="15" s="1"/>
  <c r="BU160" i="15"/>
  <c r="BU172" i="15" s="1"/>
  <c r="BU173" i="15" s="1"/>
  <c r="BU176" i="15" l="1"/>
  <c r="BU175" i="15" s="1"/>
  <c r="BU174" i="15" s="1"/>
  <c r="BU177" i="15"/>
  <c r="BT160" i="15"/>
  <c r="BT172" i="15" s="1"/>
  <c r="BT173" i="15" s="1"/>
  <c r="BS156" i="15"/>
  <c r="BQ15" i="15"/>
  <c r="BR169" i="15"/>
  <c r="BR151" i="15"/>
  <c r="BR152" i="15" s="1"/>
  <c r="BS159" i="15"/>
  <c r="BT176" i="15" l="1"/>
  <c r="BT175" i="15" s="1"/>
  <c r="BT174" i="15" s="1"/>
  <c r="BT177" i="15"/>
  <c r="BS160" i="15"/>
  <c r="BS172" i="15" s="1"/>
  <c r="BS173" i="15" s="1"/>
  <c r="BP15" i="15"/>
  <c r="BQ169" i="15"/>
  <c r="BQ151" i="15"/>
  <c r="BQ152" i="15" s="1"/>
  <c r="BR156" i="15"/>
  <c r="BR159" i="15" s="1"/>
  <c r="BS176" i="15" l="1"/>
  <c r="BS175" i="15" s="1"/>
  <c r="BS174" i="15" s="1"/>
  <c r="BS177" i="15"/>
  <c r="BR160" i="15"/>
  <c r="BR172" i="15" s="1"/>
  <c r="BR173" i="15" s="1"/>
  <c r="BQ156" i="15"/>
  <c r="BQ159" i="15" s="1"/>
  <c r="BQ160" i="15" s="1"/>
  <c r="BQ172" i="15" s="1"/>
  <c r="BQ173" i="15" s="1"/>
  <c r="BO15" i="15"/>
  <c r="BP169" i="15"/>
  <c r="BP151" i="15"/>
  <c r="BP152" i="15" s="1"/>
  <c r="BQ176" i="15" l="1"/>
  <c r="BQ175" i="15" s="1"/>
  <c r="BQ174" i="15" s="1"/>
  <c r="BQ177" i="15"/>
  <c r="BR176" i="15"/>
  <c r="BR175" i="15" s="1"/>
  <c r="BR174" i="15" s="1"/>
  <c r="BR177" i="15"/>
  <c r="BN15" i="15"/>
  <c r="BO169" i="15"/>
  <c r="BO151" i="15"/>
  <c r="BO152" i="15" s="1"/>
  <c r="BP156" i="15"/>
  <c r="BP159" i="15" s="1"/>
  <c r="BP160" i="15" s="1"/>
  <c r="BP172" i="15" s="1"/>
  <c r="BP173" i="15" s="1"/>
  <c r="BP176" i="15" l="1"/>
  <c r="BP175" i="15" s="1"/>
  <c r="BP174" i="15" s="1"/>
  <c r="BP177" i="15"/>
  <c r="BO156" i="15"/>
  <c r="BO159" i="15" s="1"/>
  <c r="BM15" i="15"/>
  <c r="BN169" i="15"/>
  <c r="BN151" i="15"/>
  <c r="BN152" i="15" s="1"/>
  <c r="BL15" i="15" l="1"/>
  <c r="BM169" i="15"/>
  <c r="BM151" i="15"/>
  <c r="BM152" i="15" s="1"/>
  <c r="BM156" i="15" s="1"/>
  <c r="BN156" i="15"/>
  <c r="BN159" i="15" s="1"/>
  <c r="BO160" i="15"/>
  <c r="BO172" i="15" s="1"/>
  <c r="BO173" i="15" s="1"/>
  <c r="BO177" i="15" l="1"/>
  <c r="BO176" i="15"/>
  <c r="BO175" i="15" s="1"/>
  <c r="BO174" i="15" s="1"/>
  <c r="BN160" i="15"/>
  <c r="BN172" i="15" s="1"/>
  <c r="BN173" i="15" s="1"/>
  <c r="BK15" i="15"/>
  <c r="BL169" i="15"/>
  <c r="BL151" i="15"/>
  <c r="BL152" i="15" s="1"/>
  <c r="BM159" i="15"/>
  <c r="BM160" i="15" s="1"/>
  <c r="BM172" i="15" s="1"/>
  <c r="BM173" i="15" s="1"/>
  <c r="BM176" i="15" l="1"/>
  <c r="BM175" i="15" s="1"/>
  <c r="BM174" i="15" s="1"/>
  <c r="BM177" i="15"/>
  <c r="BN176" i="15"/>
  <c r="BN175" i="15" s="1"/>
  <c r="BN174" i="15" s="1"/>
  <c r="BN177" i="15"/>
  <c r="BJ15" i="15"/>
  <c r="BK169" i="15"/>
  <c r="BK151" i="15"/>
  <c r="BK152" i="15" s="1"/>
  <c r="BL156" i="15"/>
  <c r="BL159" i="15" l="1"/>
  <c r="BL160" i="15" s="1"/>
  <c r="BL172" i="15" s="1"/>
  <c r="BL173" i="15" s="1"/>
  <c r="BK156" i="15"/>
  <c r="BK159" i="15" s="1"/>
  <c r="BI15" i="15"/>
  <c r="BJ169" i="15"/>
  <c r="BJ151" i="15"/>
  <c r="BJ152" i="15" s="1"/>
  <c r="BL176" i="15" l="1"/>
  <c r="BL175" i="15" s="1"/>
  <c r="BL174" i="15" s="1"/>
  <c r="BL177" i="15"/>
  <c r="BK160" i="15"/>
  <c r="BK172" i="15" s="1"/>
  <c r="BK173" i="15" s="1"/>
  <c r="BH15" i="15"/>
  <c r="BI169" i="15"/>
  <c r="BI151" i="15"/>
  <c r="BI152" i="15" s="1"/>
  <c r="BJ156" i="15"/>
  <c r="BJ159" i="15" s="1"/>
  <c r="BK176" i="15" l="1"/>
  <c r="BK175" i="15" s="1"/>
  <c r="BK174" i="15" s="1"/>
  <c r="BK177" i="15"/>
  <c r="BJ160" i="15"/>
  <c r="BJ172" i="15" s="1"/>
  <c r="BJ173" i="15" s="1"/>
  <c r="BI156" i="15"/>
  <c r="BI159" i="15" s="1"/>
  <c r="BI160" i="15" s="1"/>
  <c r="BI172" i="15" s="1"/>
  <c r="BI173" i="15" s="1"/>
  <c r="BG15" i="15"/>
  <c r="BH169" i="15"/>
  <c r="BH151" i="15"/>
  <c r="BH152" i="15" s="1"/>
  <c r="BI176" i="15" l="1"/>
  <c r="BI175" i="15" s="1"/>
  <c r="BI174" i="15" s="1"/>
  <c r="BI177" i="15"/>
  <c r="BJ176" i="15"/>
  <c r="BJ175" i="15" s="1"/>
  <c r="BJ174" i="15" s="1"/>
  <c r="BJ177" i="15"/>
  <c r="BH156" i="15"/>
  <c r="BH159" i="15" s="1"/>
  <c r="BF15" i="15"/>
  <c r="BG169" i="15"/>
  <c r="BG151" i="15"/>
  <c r="BG152" i="15" s="1"/>
  <c r="BH160" i="15" l="1"/>
  <c r="BH172" i="15" s="1"/>
  <c r="BH173" i="15" s="1"/>
  <c r="BE15" i="15"/>
  <c r="BF169" i="15"/>
  <c r="BF151" i="15"/>
  <c r="BF152" i="15" s="1"/>
  <c r="BG156" i="15"/>
  <c r="BG159" i="15" s="1"/>
  <c r="BH176" i="15" l="1"/>
  <c r="BH175" i="15" s="1"/>
  <c r="BH174" i="15" s="1"/>
  <c r="BH177" i="15"/>
  <c r="BG160" i="15"/>
  <c r="BG172" i="15" s="1"/>
  <c r="BG173" i="15" s="1"/>
  <c r="BF156" i="15"/>
  <c r="BF159" i="15" s="1"/>
  <c r="BF160" i="15" s="1"/>
  <c r="BF172" i="15" s="1"/>
  <c r="BF173" i="15" s="1"/>
  <c r="BD15" i="15"/>
  <c r="BE169" i="15"/>
  <c r="BE151" i="15"/>
  <c r="BE152" i="15" s="1"/>
  <c r="BF176" i="15" l="1"/>
  <c r="BF175" i="15" s="1"/>
  <c r="BF174" i="15" s="1"/>
  <c r="BF177" i="15"/>
  <c r="BG177" i="15"/>
  <c r="BG176" i="15"/>
  <c r="BG175" i="15" s="1"/>
  <c r="BG174" i="15" s="1"/>
  <c r="BE156" i="15"/>
  <c r="BE159" i="15" s="1"/>
  <c r="BC15" i="15"/>
  <c r="BD169" i="15"/>
  <c r="BD151" i="15"/>
  <c r="BD152" i="15" s="1"/>
  <c r="BE160" i="15" l="1"/>
  <c r="BE172" i="15" s="1"/>
  <c r="BE173" i="15" s="1"/>
  <c r="BB15" i="15"/>
  <c r="BC169" i="15"/>
  <c r="BC151" i="15"/>
  <c r="BC152" i="15" s="1"/>
  <c r="BD156" i="15"/>
  <c r="BD159" i="15" s="1"/>
  <c r="BE176" i="15" l="1"/>
  <c r="BE175" i="15" s="1"/>
  <c r="BE174" i="15" s="1"/>
  <c r="BE177" i="15"/>
  <c r="BD160" i="15"/>
  <c r="BD172" i="15" s="1"/>
  <c r="BD173" i="15" s="1"/>
  <c r="BC156" i="15"/>
  <c r="BC159" i="15" s="1"/>
  <c r="BC160" i="15" s="1"/>
  <c r="BC172" i="15" s="1"/>
  <c r="BC173" i="15" s="1"/>
  <c r="BA15" i="15"/>
  <c r="BB169" i="15"/>
  <c r="BB151" i="15"/>
  <c r="BB152" i="15" s="1"/>
  <c r="BC176" i="15" l="1"/>
  <c r="BC175" i="15" s="1"/>
  <c r="BC174" i="15" s="1"/>
  <c r="BC177" i="15"/>
  <c r="BD176" i="15"/>
  <c r="BD175" i="15" s="1"/>
  <c r="BD174" i="15" s="1"/>
  <c r="BD177" i="15"/>
  <c r="AZ15" i="15"/>
  <c r="BA169" i="15"/>
  <c r="BA151" i="15"/>
  <c r="BA152" i="15" s="1"/>
  <c r="BB156" i="15"/>
  <c r="BB159" i="15" s="1"/>
  <c r="BA156" i="15" l="1"/>
  <c r="AY15" i="15"/>
  <c r="AZ169" i="15"/>
  <c r="AZ151" i="15"/>
  <c r="AZ152" i="15" s="1"/>
  <c r="BB160" i="15"/>
  <c r="BB172" i="15" s="1"/>
  <c r="BB173" i="15" s="1"/>
  <c r="BB176" i="15" l="1"/>
  <c r="BB175" i="15" s="1"/>
  <c r="BB174" i="15" s="1"/>
  <c r="BB177" i="15"/>
  <c r="AX15" i="15"/>
  <c r="AY169" i="15"/>
  <c r="AY151" i="15"/>
  <c r="AY152" i="15" s="1"/>
  <c r="AZ156" i="15"/>
  <c r="BA159" i="15"/>
  <c r="AZ159" i="15" l="1"/>
  <c r="AZ160" i="15" s="1"/>
  <c r="AZ172" i="15" s="1"/>
  <c r="AZ173" i="15" s="1"/>
  <c r="AY156" i="15"/>
  <c r="AY159" i="15" s="1"/>
  <c r="AW15" i="15"/>
  <c r="AX169" i="15"/>
  <c r="AX151" i="15"/>
  <c r="AX152" i="15" s="1"/>
  <c r="BA160" i="15"/>
  <c r="BA172" i="15" s="1"/>
  <c r="BA173" i="15" s="1"/>
  <c r="BA176" i="15" l="1"/>
  <c r="BA175" i="15" s="1"/>
  <c r="BA174" i="15" s="1"/>
  <c r="BA177" i="15"/>
  <c r="AZ176" i="15"/>
  <c r="AZ175" i="15" s="1"/>
  <c r="AZ174" i="15" s="1"/>
  <c r="AZ177" i="15"/>
  <c r="AX156" i="15"/>
  <c r="AV15" i="15"/>
  <c r="AW169" i="15"/>
  <c r="AW151" i="15"/>
  <c r="AW152" i="15" s="1"/>
  <c r="AX159" i="15"/>
  <c r="AY160" i="15"/>
  <c r="AY172" i="15" s="1"/>
  <c r="AY173" i="15" s="1"/>
  <c r="AY177" i="15" l="1"/>
  <c r="AY176" i="15"/>
  <c r="AY175" i="15" s="1"/>
  <c r="AY174" i="15" s="1"/>
  <c r="AX160" i="15"/>
  <c r="AX172" i="15" s="1"/>
  <c r="AX173" i="15" s="1"/>
  <c r="AU15" i="15"/>
  <c r="AV169" i="15"/>
  <c r="AV151" i="15"/>
  <c r="AV152" i="15" s="1"/>
  <c r="AW156" i="15"/>
  <c r="AX176" i="15" l="1"/>
  <c r="AX175" i="15" s="1"/>
  <c r="AX174" i="15" s="1"/>
  <c r="AX177" i="15"/>
  <c r="AW159" i="15"/>
  <c r="AW160" i="15" s="1"/>
  <c r="AW172" i="15" s="1"/>
  <c r="AW173" i="15" s="1"/>
  <c r="AV156" i="15"/>
  <c r="AV159" i="15" s="1"/>
  <c r="AV160" i="15" s="1"/>
  <c r="AV172" i="15" s="1"/>
  <c r="AV173" i="15" s="1"/>
  <c r="AT15" i="15"/>
  <c r="AU169" i="15"/>
  <c r="AU151" i="15"/>
  <c r="AU152" i="15" s="1"/>
  <c r="AW176" i="15" l="1"/>
  <c r="AW175" i="15" s="1"/>
  <c r="AW174" i="15" s="1"/>
  <c r="AW177" i="15"/>
  <c r="AV176" i="15"/>
  <c r="AV175" i="15" s="1"/>
  <c r="AV174" i="15" s="1"/>
  <c r="AV177" i="15"/>
  <c r="AS15" i="15"/>
  <c r="AT169" i="15"/>
  <c r="AT151" i="15"/>
  <c r="AT152" i="15" s="1"/>
  <c r="AU156" i="15"/>
  <c r="AU159" i="15" s="1"/>
  <c r="AT156" i="15" l="1"/>
  <c r="AT159" i="15" s="1"/>
  <c r="AR15" i="15"/>
  <c r="AS169" i="15"/>
  <c r="AS151" i="15"/>
  <c r="AS152" i="15" s="1"/>
  <c r="AU160" i="15"/>
  <c r="AU172" i="15" s="1"/>
  <c r="AU173" i="15" s="1"/>
  <c r="AU177" i="15" l="1"/>
  <c r="AU176" i="15"/>
  <c r="AU175" i="15" s="1"/>
  <c r="AU174" i="15" s="1"/>
  <c r="AQ15" i="15"/>
  <c r="AR169" i="15"/>
  <c r="AR151" i="15"/>
  <c r="AR152" i="15" s="1"/>
  <c r="AS156" i="15"/>
  <c r="AS159" i="15" s="1"/>
  <c r="AT160" i="15"/>
  <c r="AT172" i="15" s="1"/>
  <c r="AT173" i="15" s="1"/>
  <c r="B3" i="17"/>
  <c r="G3" i="17"/>
  <c r="AT176" i="15" l="1"/>
  <c r="AT175" i="15" s="1"/>
  <c r="AT174" i="15" s="1"/>
  <c r="AT177" i="15"/>
  <c r="H3" i="17"/>
  <c r="B3" i="8"/>
  <c r="AR156" i="15"/>
  <c r="AP15" i="15"/>
  <c r="AQ169" i="15"/>
  <c r="AQ151" i="15"/>
  <c r="AQ152" i="15" s="1"/>
  <c r="AS160" i="15"/>
  <c r="AS172" i="15" s="1"/>
  <c r="AS173" i="15" s="1"/>
  <c r="AS176" i="15" l="1"/>
  <c r="AS175" i="15" s="1"/>
  <c r="AS174" i="15" s="1"/>
  <c r="AS177" i="15"/>
  <c r="AR159" i="15"/>
  <c r="AR160" i="15" s="1"/>
  <c r="AR172" i="15" s="1"/>
  <c r="AR173" i="15" s="1"/>
  <c r="AO15" i="15"/>
  <c r="AP169" i="15"/>
  <c r="AP151" i="15"/>
  <c r="AP152" i="15" s="1"/>
  <c r="AQ156" i="15"/>
  <c r="AQ159" i="15" s="1"/>
  <c r="AR176" i="15" l="1"/>
  <c r="AR175" i="15" s="1"/>
  <c r="AR174" i="15" s="1"/>
  <c r="AR177" i="15"/>
  <c r="AP156" i="15"/>
  <c r="AP159" i="15" s="1"/>
  <c r="AN15" i="15"/>
  <c r="AO169" i="15"/>
  <c r="AO151" i="15"/>
  <c r="AO152" i="15" s="1"/>
  <c r="AQ160" i="15"/>
  <c r="AQ172" i="15" s="1"/>
  <c r="AQ173" i="15" s="1"/>
  <c r="AQ177" i="15" l="1"/>
  <c r="AQ176" i="15"/>
  <c r="AQ175" i="15" s="1"/>
  <c r="AQ174" i="15" s="1"/>
  <c r="AP160" i="15"/>
  <c r="AP172" i="15" s="1"/>
  <c r="AP173" i="15" s="1"/>
  <c r="AO156" i="15"/>
  <c r="AO159" i="15" s="1"/>
  <c r="AM15" i="15"/>
  <c r="AN169" i="15"/>
  <c r="AN151" i="15"/>
  <c r="AN152" i="15" s="1"/>
  <c r="AP176" i="15" l="1"/>
  <c r="AP175" i="15" s="1"/>
  <c r="AP174" i="15" s="1"/>
  <c r="AP177" i="15"/>
  <c r="AL15" i="15"/>
  <c r="AM169" i="15"/>
  <c r="AM151" i="15"/>
  <c r="AM152" i="15" s="1"/>
  <c r="AN156" i="15"/>
  <c r="AN159" i="15" s="1"/>
  <c r="AO160" i="15"/>
  <c r="AO172" i="15" s="1"/>
  <c r="AO173" i="15" s="1"/>
  <c r="AO176" i="15" l="1"/>
  <c r="AO175" i="15" s="1"/>
  <c r="AO174" i="15" s="1"/>
  <c r="AO177" i="15"/>
  <c r="AN160" i="15"/>
  <c r="AN172" i="15" s="1"/>
  <c r="AN173" i="15" s="1"/>
  <c r="AM156" i="15"/>
  <c r="AM159" i="15" s="1"/>
  <c r="AM160" i="15" s="1"/>
  <c r="AM172" i="15" s="1"/>
  <c r="AM173" i="15" s="1"/>
  <c r="AK15" i="15"/>
  <c r="AL169" i="15"/>
  <c r="AL151" i="15"/>
  <c r="AL152" i="15" s="1"/>
  <c r="AM177" i="15" l="1"/>
  <c r="AM176" i="15"/>
  <c r="AM175" i="15" s="1"/>
  <c r="AM174" i="15" s="1"/>
  <c r="AN176" i="15"/>
  <c r="AN175" i="15" s="1"/>
  <c r="AN174" i="15" s="1"/>
  <c r="AN177" i="15"/>
  <c r="AJ15" i="15"/>
  <c r="AK169" i="15"/>
  <c r="AK151" i="15"/>
  <c r="AK152" i="15" s="1"/>
  <c r="AL156" i="15"/>
  <c r="AL159" i="15" s="1"/>
  <c r="AK156" i="15" l="1"/>
  <c r="AK159" i="15" s="1"/>
  <c r="AI15" i="15"/>
  <c r="AJ169" i="15"/>
  <c r="AJ151" i="15"/>
  <c r="AJ152" i="15" s="1"/>
  <c r="AL160" i="15"/>
  <c r="AL172" i="15" s="1"/>
  <c r="AL173" i="15" s="1"/>
  <c r="AL176" i="15" l="1"/>
  <c r="AL175" i="15" s="1"/>
  <c r="AL174" i="15" s="1"/>
  <c r="AL177" i="15"/>
  <c r="AH15" i="15"/>
  <c r="AI169" i="15"/>
  <c r="AI151" i="15"/>
  <c r="AI152" i="15" s="1"/>
  <c r="AJ156" i="15"/>
  <c r="AJ159" i="15" s="1"/>
  <c r="AJ160" i="15" s="1"/>
  <c r="AJ172" i="15" s="1"/>
  <c r="AJ173" i="15" s="1"/>
  <c r="AK160" i="15"/>
  <c r="AK172" i="15" s="1"/>
  <c r="AK173" i="15" s="1"/>
  <c r="AK176" i="15" l="1"/>
  <c r="AK175" i="15" s="1"/>
  <c r="AK174" i="15" s="1"/>
  <c r="AK177" i="15"/>
  <c r="AJ176" i="15"/>
  <c r="AJ175" i="15" s="1"/>
  <c r="AJ174" i="15" s="1"/>
  <c r="AJ177" i="15"/>
  <c r="AI156" i="15"/>
  <c r="AI159" i="15" s="1"/>
  <c r="AG15" i="15"/>
  <c r="AH169" i="15"/>
  <c r="AH151" i="15"/>
  <c r="AH152" i="15" s="1"/>
  <c r="AI160" i="15" l="1"/>
  <c r="AI172" i="15" s="1"/>
  <c r="AI173" i="15" s="1"/>
  <c r="AH156" i="15"/>
  <c r="AH159" i="15" s="1"/>
  <c r="AF15" i="15"/>
  <c r="AG169" i="15"/>
  <c r="AG151" i="15"/>
  <c r="AG152" i="15" s="1"/>
  <c r="AI176" i="15" l="1"/>
  <c r="AI175" i="15" s="1"/>
  <c r="AI174" i="15" s="1"/>
  <c r="AI177" i="15"/>
  <c r="AH160" i="15"/>
  <c r="AH172" i="15" s="1"/>
  <c r="AH173" i="15" s="1"/>
  <c r="AE15" i="15"/>
  <c r="AF169" i="15"/>
  <c r="AF151" i="15"/>
  <c r="AF152" i="15" s="1"/>
  <c r="AG156" i="15"/>
  <c r="AG159" i="15" s="1"/>
  <c r="AH176" i="15" l="1"/>
  <c r="AH175" i="15" s="1"/>
  <c r="AH174" i="15" s="1"/>
  <c r="AH177" i="15"/>
  <c r="AF156" i="15"/>
  <c r="AF159" i="15" s="1"/>
  <c r="AD15" i="15"/>
  <c r="AE169" i="15"/>
  <c r="AE151" i="15"/>
  <c r="AE152" i="15" s="1"/>
  <c r="AG160" i="15"/>
  <c r="AG172" i="15" s="1"/>
  <c r="AG173" i="15" s="1"/>
  <c r="AG176" i="15" l="1"/>
  <c r="AG175" i="15" s="1"/>
  <c r="AG174" i="15" s="1"/>
  <c r="AG177" i="15"/>
  <c r="AF160" i="15"/>
  <c r="AF172" i="15" s="1"/>
  <c r="AF173" i="15" s="1"/>
  <c r="AC15" i="15"/>
  <c r="AD169" i="15"/>
  <c r="AD151" i="15"/>
  <c r="AD152" i="15" s="1"/>
  <c r="AE156" i="15"/>
  <c r="AE159" i="15" s="1"/>
  <c r="AF176" i="15" l="1"/>
  <c r="AF175" i="15" s="1"/>
  <c r="AF174" i="15" s="1"/>
  <c r="AF177" i="15"/>
  <c r="AD156" i="15"/>
  <c r="AD159" i="15" s="1"/>
  <c r="AB15" i="15"/>
  <c r="AC169" i="15"/>
  <c r="AC151" i="15"/>
  <c r="AC152" i="15" s="1"/>
  <c r="AE160" i="15"/>
  <c r="AE172" i="15" s="1"/>
  <c r="AE173" i="15" s="1"/>
  <c r="AE177" i="15" l="1"/>
  <c r="AE176" i="15"/>
  <c r="AE175" i="15" s="1"/>
  <c r="AE174" i="15" s="1"/>
  <c r="AD160" i="15"/>
  <c r="AD172" i="15" s="1"/>
  <c r="AD173" i="15" s="1"/>
  <c r="AA15" i="15"/>
  <c r="AB169" i="15"/>
  <c r="AB151" i="15"/>
  <c r="AB152" i="15" s="1"/>
  <c r="AC156" i="15"/>
  <c r="AC159" i="15" s="1"/>
  <c r="AD176" i="15" l="1"/>
  <c r="AD175" i="15" s="1"/>
  <c r="AD174" i="15" s="1"/>
  <c r="AD177" i="15"/>
  <c r="AC160" i="15"/>
  <c r="AC172" i="15" s="1"/>
  <c r="AC173" i="15" s="1"/>
  <c r="AB156" i="15"/>
  <c r="AB159" i="15" s="1"/>
  <c r="Z15" i="15"/>
  <c r="AA169" i="15"/>
  <c r="AA151" i="15"/>
  <c r="AA152" i="15" s="1"/>
  <c r="AC176" i="15" l="1"/>
  <c r="AC175" i="15" s="1"/>
  <c r="AC174" i="15" s="1"/>
  <c r="AC177" i="15"/>
  <c r="Y15" i="15"/>
  <c r="Z169" i="15"/>
  <c r="Z151" i="15"/>
  <c r="Z152" i="15" s="1"/>
  <c r="AA156" i="15"/>
  <c r="AA159" i="15" s="1"/>
  <c r="AB160" i="15"/>
  <c r="AB172" i="15" s="1"/>
  <c r="AB173" i="15" s="1"/>
  <c r="AB176" i="15" l="1"/>
  <c r="AB175" i="15" s="1"/>
  <c r="AB174" i="15" s="1"/>
  <c r="AB177" i="15"/>
  <c r="Z156" i="15"/>
  <c r="Z159" i="15" s="1"/>
  <c r="X15" i="15"/>
  <c r="Y169" i="15"/>
  <c r="Y151" i="15"/>
  <c r="Y152" i="15" s="1"/>
  <c r="AA160" i="15"/>
  <c r="AA172" i="15" s="1"/>
  <c r="AA173" i="15" s="1"/>
  <c r="AA176" i="15" l="1"/>
  <c r="AA175" i="15" s="1"/>
  <c r="AA174" i="15" s="1"/>
  <c r="AA177" i="15"/>
  <c r="W15" i="15"/>
  <c r="X169" i="15"/>
  <c r="X151" i="15"/>
  <c r="X152" i="15" s="1"/>
  <c r="Y156" i="15"/>
  <c r="Y159" i="15" s="1"/>
  <c r="Z160" i="15"/>
  <c r="Z172" i="15" s="1"/>
  <c r="Z173" i="15" s="1"/>
  <c r="Z176" i="15" l="1"/>
  <c r="Z175" i="15" s="1"/>
  <c r="Z174" i="15" s="1"/>
  <c r="Z177" i="15"/>
  <c r="X156" i="15"/>
  <c r="X159" i="15" s="1"/>
  <c r="V15" i="15"/>
  <c r="W169" i="15"/>
  <c r="W151" i="15"/>
  <c r="W152" i="15" s="1"/>
  <c r="Y160" i="15"/>
  <c r="Y172" i="15" s="1"/>
  <c r="Y173" i="15" s="1"/>
  <c r="Y176" i="15" l="1"/>
  <c r="Y175" i="15" s="1"/>
  <c r="Y174" i="15" s="1"/>
  <c r="Y177" i="15"/>
  <c r="U15" i="15"/>
  <c r="V169" i="15"/>
  <c r="V151" i="15"/>
  <c r="V152" i="15" s="1"/>
  <c r="W156" i="15"/>
  <c r="W159" i="15" s="1"/>
  <c r="X160" i="15"/>
  <c r="X172" i="15" s="1"/>
  <c r="X173" i="15" s="1"/>
  <c r="X176" i="15" l="1"/>
  <c r="X175" i="15" s="1"/>
  <c r="X174" i="15" s="1"/>
  <c r="X177" i="15"/>
  <c r="T15" i="15"/>
  <c r="U169" i="15"/>
  <c r="U151" i="15"/>
  <c r="U152" i="15" s="1"/>
  <c r="V156" i="15"/>
  <c r="W160" i="15"/>
  <c r="W172" i="15" s="1"/>
  <c r="W173" i="15" s="1"/>
  <c r="W177" i="15" l="1"/>
  <c r="W176" i="15"/>
  <c r="W175" i="15" s="1"/>
  <c r="W174" i="15" s="1"/>
  <c r="V159" i="15"/>
  <c r="V160" i="15" s="1"/>
  <c r="V172" i="15" s="1"/>
  <c r="V173" i="15" s="1"/>
  <c r="S15" i="15"/>
  <c r="T169" i="15"/>
  <c r="T151" i="15"/>
  <c r="T152" i="15" s="1"/>
  <c r="U156" i="15"/>
  <c r="U159" i="15" s="1"/>
  <c r="V176" i="15" l="1"/>
  <c r="V175" i="15" s="1"/>
  <c r="V174" i="15" s="1"/>
  <c r="V177" i="15"/>
  <c r="U160" i="15"/>
  <c r="U172" i="15" s="1"/>
  <c r="U173" i="15" s="1"/>
  <c r="T156" i="15"/>
  <c r="T159" i="15" s="1"/>
  <c r="T160" i="15" s="1"/>
  <c r="T172" i="15" s="1"/>
  <c r="T173" i="15" s="1"/>
  <c r="R15" i="15"/>
  <c r="S169" i="15"/>
  <c r="S151" i="15"/>
  <c r="S152" i="15" s="1"/>
  <c r="U176" i="15" l="1"/>
  <c r="U175" i="15" s="1"/>
  <c r="U174" i="15" s="1"/>
  <c r="U177" i="15"/>
  <c r="T176" i="15"/>
  <c r="T175" i="15" s="1"/>
  <c r="T174" i="15" s="1"/>
  <c r="T177" i="15"/>
  <c r="S156" i="15"/>
  <c r="S159" i="15" s="1"/>
  <c r="Q15" i="15"/>
  <c r="R169" i="15"/>
  <c r="R151" i="15"/>
  <c r="R152" i="15" s="1"/>
  <c r="P15" i="15" l="1"/>
  <c r="Q169" i="15"/>
  <c r="Q151" i="15"/>
  <c r="Q152" i="15" s="1"/>
  <c r="R156" i="15"/>
  <c r="R159" i="15" s="1"/>
  <c r="R160" i="15" s="1"/>
  <c r="R172" i="15" s="1"/>
  <c r="R173" i="15" s="1"/>
  <c r="S160" i="15"/>
  <c r="S172" i="15" s="1"/>
  <c r="S173" i="15" s="1"/>
  <c r="R176" i="15" l="1"/>
  <c r="R175" i="15" s="1"/>
  <c r="R174" i="15" s="1"/>
  <c r="R177" i="15"/>
  <c r="S177" i="15"/>
  <c r="S176" i="15"/>
  <c r="S175" i="15" s="1"/>
  <c r="S174" i="15" s="1"/>
  <c r="Q156" i="15"/>
  <c r="Q159" i="15" s="1"/>
  <c r="O15" i="15"/>
  <c r="P169" i="15"/>
  <c r="P151" i="15"/>
  <c r="P152" i="15" s="1"/>
  <c r="N15" i="15" l="1"/>
  <c r="O169" i="15"/>
  <c r="O151" i="15"/>
  <c r="O152" i="15" s="1"/>
  <c r="P156" i="15"/>
  <c r="P159" i="15" s="1"/>
  <c r="Q160" i="15"/>
  <c r="Q172" i="15" s="1"/>
  <c r="Q173" i="15" s="1"/>
  <c r="Q176" i="15" l="1"/>
  <c r="Q175" i="15" s="1"/>
  <c r="Q174" i="15" s="1"/>
  <c r="Q177" i="15"/>
  <c r="P160" i="15"/>
  <c r="P172" i="15" s="1"/>
  <c r="P173" i="15" s="1"/>
  <c r="O156" i="15"/>
  <c r="O159" i="15" s="1"/>
  <c r="M15" i="15"/>
  <c r="N169" i="15"/>
  <c r="N151" i="15"/>
  <c r="N152" i="15" s="1"/>
  <c r="P176" i="15" l="1"/>
  <c r="P175" i="15" s="1"/>
  <c r="P174" i="15" s="1"/>
  <c r="P177" i="15"/>
  <c r="N156" i="15"/>
  <c r="N159" i="15" s="1"/>
  <c r="L15" i="15"/>
  <c r="M169" i="15"/>
  <c r="M151" i="15"/>
  <c r="M152" i="15" s="1"/>
  <c r="O160" i="15"/>
  <c r="O172" i="15" s="1"/>
  <c r="O173" i="15" s="1"/>
  <c r="O177" i="15" l="1"/>
  <c r="O176" i="15"/>
  <c r="O175" i="15" s="1"/>
  <c r="O174" i="15" s="1"/>
  <c r="K15" i="15"/>
  <c r="L169" i="15"/>
  <c r="L151" i="15"/>
  <c r="L152" i="15" s="1"/>
  <c r="M156" i="15"/>
  <c r="M159" i="15" s="1"/>
  <c r="M160" i="15" s="1"/>
  <c r="M172" i="15" s="1"/>
  <c r="M173" i="15" s="1"/>
  <c r="N160" i="15"/>
  <c r="N172" i="15" s="1"/>
  <c r="N173" i="15" s="1"/>
  <c r="M176" i="15" l="1"/>
  <c r="M175" i="15" s="1"/>
  <c r="M174" i="15" s="1"/>
  <c r="M177" i="15"/>
  <c r="N176" i="15"/>
  <c r="N175" i="15" s="1"/>
  <c r="N174" i="15" s="1"/>
  <c r="N177" i="15"/>
  <c r="L156" i="15"/>
  <c r="J15" i="15"/>
  <c r="K169" i="15"/>
  <c r="K151" i="15"/>
  <c r="K152" i="15" s="1"/>
  <c r="L159" i="15" l="1"/>
  <c r="L160" i="15" s="1"/>
  <c r="L172" i="15" s="1"/>
  <c r="L173" i="15" s="1"/>
  <c r="K156" i="15"/>
  <c r="K159" i="15" s="1"/>
  <c r="I15" i="15"/>
  <c r="J169" i="15"/>
  <c r="J151" i="15"/>
  <c r="J152" i="15" s="1"/>
  <c r="L176" i="15" l="1"/>
  <c r="L175" i="15" s="1"/>
  <c r="L174" i="15" s="1"/>
  <c r="L177" i="15"/>
  <c r="K160" i="15"/>
  <c r="K172" i="15" s="1"/>
  <c r="K173" i="15" s="1"/>
  <c r="H15" i="15"/>
  <c r="I169" i="15"/>
  <c r="I151" i="15"/>
  <c r="I152" i="15" s="1"/>
  <c r="J156" i="15"/>
  <c r="K177" i="15" l="1"/>
  <c r="K176" i="15"/>
  <c r="K175" i="15" s="1"/>
  <c r="K174" i="15" s="1"/>
  <c r="J159" i="15"/>
  <c r="J160" i="15" s="1"/>
  <c r="J172" i="15" s="1"/>
  <c r="J173" i="15" s="1"/>
  <c r="I156" i="15"/>
  <c r="I159" i="15" s="1"/>
  <c r="G15" i="15"/>
  <c r="H169" i="15"/>
  <c r="H151" i="15"/>
  <c r="H152" i="15" s="1"/>
  <c r="C3" i="15"/>
  <c r="D3" i="15" s="1"/>
  <c r="C2" i="15"/>
  <c r="D2" i="15" s="1"/>
  <c r="E2" i="15" s="1"/>
  <c r="B4" i="17"/>
  <c r="J176" i="15" l="1"/>
  <c r="J175" i="15" s="1"/>
  <c r="J174" i="15" s="1"/>
  <c r="J177" i="15"/>
  <c r="B4" i="8"/>
  <c r="I160" i="15"/>
  <c r="I172" i="15" s="1"/>
  <c r="I173" i="15" s="1"/>
  <c r="H156" i="15"/>
  <c r="H159" i="15" s="1"/>
  <c r="H160" i="15" s="1"/>
  <c r="H172" i="15" s="1"/>
  <c r="H173" i="15" s="1"/>
  <c r="F15" i="15"/>
  <c r="G169" i="15"/>
  <c r="G151" i="15"/>
  <c r="G152" i="15" s="1"/>
  <c r="E3" i="15"/>
  <c r="K6" i="16"/>
  <c r="I6" i="16"/>
  <c r="B4" i="15" s="1"/>
  <c r="H176" i="15" l="1"/>
  <c r="H175" i="15" s="1"/>
  <c r="H174" i="15" s="1"/>
  <c r="H177" i="15"/>
  <c r="E4" i="15"/>
  <c r="I176" i="15"/>
  <c r="I175" i="15" s="1"/>
  <c r="I174" i="15" s="1"/>
  <c r="I177" i="15"/>
  <c r="D4" i="15"/>
  <c r="C4" i="15" s="1"/>
  <c r="G156" i="15"/>
  <c r="G159" i="15" s="1"/>
  <c r="G160" i="15" s="1"/>
  <c r="G172" i="15" s="1"/>
  <c r="G173" i="15" s="1"/>
  <c r="E15" i="15"/>
  <c r="F169" i="15"/>
  <c r="F151" i="15"/>
  <c r="CS13" i="17"/>
  <c r="CS29" i="17"/>
  <c r="CS45" i="17"/>
  <c r="CS61" i="17"/>
  <c r="CS93" i="17"/>
  <c r="AJ11" i="17"/>
  <c r="AK11" i="17" s="1"/>
  <c r="AJ19" i="17"/>
  <c r="AK19" i="17" s="1"/>
  <c r="AJ31" i="17"/>
  <c r="AK31" i="17" s="1"/>
  <c r="AJ47" i="17"/>
  <c r="AK47" i="17" s="1"/>
  <c r="AJ63" i="17"/>
  <c r="AK63" i="17" s="1"/>
  <c r="AJ75" i="17"/>
  <c r="AK75" i="17" s="1"/>
  <c r="AJ83" i="17"/>
  <c r="AK83" i="17" s="1"/>
  <c r="AJ91" i="17"/>
  <c r="AK91" i="17" s="1"/>
  <c r="AJ70" i="17"/>
  <c r="AK70" i="17" s="1"/>
  <c r="AJ86" i="17"/>
  <c r="AK86" i="17" s="1"/>
  <c r="AJ99" i="17"/>
  <c r="AK99" i="17" s="1"/>
  <c r="CS78" i="17"/>
  <c r="AJ97" i="17"/>
  <c r="AK97" i="17" s="1"/>
  <c r="AJ100" i="17"/>
  <c r="AK100" i="17" s="1"/>
  <c r="AJ82" i="17"/>
  <c r="AK82" i="17" s="1"/>
  <c r="CS12" i="17"/>
  <c r="CS20" i="17"/>
  <c r="CS28" i="17"/>
  <c r="CS36" i="17"/>
  <c r="CS44" i="17"/>
  <c r="CS52" i="17"/>
  <c r="CS60" i="17"/>
  <c r="CS68" i="17"/>
  <c r="CS76" i="17"/>
  <c r="CS84" i="17"/>
  <c r="CS92" i="17"/>
  <c r="CS97" i="17"/>
  <c r="AJ3" i="17"/>
  <c r="AK3" i="17" s="1"/>
  <c r="CS4" i="17"/>
  <c r="L4" i="17" s="1"/>
  <c r="CS6" i="17"/>
  <c r="CS14" i="17"/>
  <c r="CS22" i="17"/>
  <c r="CS30" i="17"/>
  <c r="CS38" i="17"/>
  <c r="CS46" i="17"/>
  <c r="CS54" i="17"/>
  <c r="CS62" i="17"/>
  <c r="CS74" i="17"/>
  <c r="CS86" i="17"/>
  <c r="CS100" i="17"/>
  <c r="L100" i="17" s="1"/>
  <c r="CS102" i="17"/>
  <c r="L102" i="17" s="1"/>
  <c r="CS101" i="17"/>
  <c r="L101" i="17" s="1"/>
  <c r="CS5" i="17"/>
  <c r="CS21" i="17"/>
  <c r="CS37" i="17"/>
  <c r="CS53" i="17"/>
  <c r="CS69" i="17"/>
  <c r="CS77" i="17"/>
  <c r="CS85" i="17"/>
  <c r="CS19" i="17"/>
  <c r="CS27" i="17"/>
  <c r="CS35" i="17"/>
  <c r="CS51" i="17"/>
  <c r="CS59" i="17"/>
  <c r="CS67" i="17"/>
  <c r="CS75" i="17"/>
  <c r="CS83" i="17"/>
  <c r="CS91" i="17"/>
  <c r="CS66" i="17"/>
  <c r="CS90" i="17"/>
  <c r="AJ7" i="17"/>
  <c r="AK7" i="17" s="1"/>
  <c r="AJ23" i="17"/>
  <c r="AK23" i="17" s="1"/>
  <c r="AJ35" i="17"/>
  <c r="AK35" i="17" s="1"/>
  <c r="AJ51" i="17"/>
  <c r="AK51" i="17" s="1"/>
  <c r="AJ67" i="17"/>
  <c r="AK67" i="17" s="1"/>
  <c r="CS96" i="17"/>
  <c r="CS7" i="17"/>
  <c r="CS15" i="17"/>
  <c r="CS23" i="17"/>
  <c r="CS31" i="17"/>
  <c r="CS39" i="17"/>
  <c r="CS47" i="17"/>
  <c r="CS55" i="17"/>
  <c r="CS63" i="17"/>
  <c r="CS71" i="17"/>
  <c r="CS79" i="17"/>
  <c r="CS87" i="17"/>
  <c r="CS95" i="17"/>
  <c r="CS70" i="17"/>
  <c r="CS94" i="17"/>
  <c r="AJ4" i="17"/>
  <c r="AK4" i="17" s="1"/>
  <c r="AJ95" i="17"/>
  <c r="AK95" i="17" s="1"/>
  <c r="AJ98" i="17"/>
  <c r="AK98" i="17" s="1"/>
  <c r="AJ6" i="17"/>
  <c r="AK6" i="17" s="1"/>
  <c r="AJ10" i="17"/>
  <c r="AK10" i="17" s="1"/>
  <c r="AJ14" i="17"/>
  <c r="AK14" i="17" s="1"/>
  <c r="AJ18" i="17"/>
  <c r="AK18" i="17" s="1"/>
  <c r="AJ22" i="17"/>
  <c r="AK22" i="17" s="1"/>
  <c r="AJ26" i="17"/>
  <c r="AK26" i="17" s="1"/>
  <c r="AJ30" i="17"/>
  <c r="AK30" i="17" s="1"/>
  <c r="AJ34" i="17"/>
  <c r="AK34" i="17" s="1"/>
  <c r="AJ38" i="17"/>
  <c r="AK38" i="17" s="1"/>
  <c r="AJ42" i="17"/>
  <c r="AK42" i="17" s="1"/>
  <c r="AJ46" i="17"/>
  <c r="AK46" i="17" s="1"/>
  <c r="AJ50" i="17"/>
  <c r="AK50" i="17" s="1"/>
  <c r="AJ54" i="17"/>
  <c r="AK54" i="17" s="1"/>
  <c r="AJ58" i="17"/>
  <c r="AK58" i="17" s="1"/>
  <c r="AJ62" i="17"/>
  <c r="AK62" i="17" s="1"/>
  <c r="AJ66" i="17"/>
  <c r="AK66" i="17" s="1"/>
  <c r="AJ74" i="17"/>
  <c r="AK74" i="17" s="1"/>
  <c r="AJ78" i="17"/>
  <c r="AK78" i="17" s="1"/>
  <c r="AJ101" i="17"/>
  <c r="AK101" i="17" s="1"/>
  <c r="CS11" i="17"/>
  <c r="CS43" i="17"/>
  <c r="AJ15" i="17"/>
  <c r="AK15" i="17" s="1"/>
  <c r="AJ27" i="17"/>
  <c r="AK27" i="17" s="1"/>
  <c r="AJ39" i="17"/>
  <c r="AK39" i="17" s="1"/>
  <c r="AJ43" i="17"/>
  <c r="AK43" i="17" s="1"/>
  <c r="AJ55" i="17"/>
  <c r="AK55" i="17" s="1"/>
  <c r="AJ59" i="17"/>
  <c r="AK59" i="17" s="1"/>
  <c r="AJ71" i="17"/>
  <c r="AK71" i="17" s="1"/>
  <c r="AJ79" i="17"/>
  <c r="AK79" i="17" s="1"/>
  <c r="AJ87" i="17"/>
  <c r="AK87" i="17" s="1"/>
  <c r="AJ94" i="17"/>
  <c r="AK94" i="17" s="1"/>
  <c r="CS9" i="17"/>
  <c r="CS17" i="17"/>
  <c r="CS25" i="17"/>
  <c r="CS33" i="17"/>
  <c r="CS41" i="17"/>
  <c r="CS49" i="17"/>
  <c r="CS57" i="17"/>
  <c r="CS65" i="17"/>
  <c r="CS73" i="17"/>
  <c r="CS81" i="17"/>
  <c r="CS89" i="17"/>
  <c r="CS98" i="17"/>
  <c r="AJ5" i="17"/>
  <c r="AK5" i="17" s="1"/>
  <c r="AJ9" i="17"/>
  <c r="AK9" i="17" s="1"/>
  <c r="AJ13" i="17"/>
  <c r="AK13" i="17" s="1"/>
  <c r="AJ17" i="17"/>
  <c r="AK17" i="17" s="1"/>
  <c r="AJ21" i="17"/>
  <c r="AK21" i="17" s="1"/>
  <c r="AJ25" i="17"/>
  <c r="AK25" i="17" s="1"/>
  <c r="AJ29" i="17"/>
  <c r="AK29" i="17" s="1"/>
  <c r="AJ33" i="17"/>
  <c r="AK33" i="17" s="1"/>
  <c r="AJ37" i="17"/>
  <c r="AK37" i="17" s="1"/>
  <c r="AJ41" i="17"/>
  <c r="AK41" i="17" s="1"/>
  <c r="AJ45" i="17"/>
  <c r="AK45" i="17" s="1"/>
  <c r="AJ49" i="17"/>
  <c r="AK49" i="17" s="1"/>
  <c r="AJ53" i="17"/>
  <c r="AK53" i="17" s="1"/>
  <c r="AJ57" i="17"/>
  <c r="AK57" i="17" s="1"/>
  <c r="AJ61" i="17"/>
  <c r="AK61" i="17" s="1"/>
  <c r="AJ65" i="17"/>
  <c r="AK65" i="17" s="1"/>
  <c r="AJ69" i="17"/>
  <c r="AK69" i="17" s="1"/>
  <c r="AJ73" i="17"/>
  <c r="AK73" i="17" s="1"/>
  <c r="AJ77" i="17"/>
  <c r="AK77" i="17" s="1"/>
  <c r="AJ81" i="17"/>
  <c r="AK81" i="17" s="1"/>
  <c r="AJ85" i="17"/>
  <c r="AK85" i="17" s="1"/>
  <c r="AJ89" i="17"/>
  <c r="AK89" i="17" s="1"/>
  <c r="AJ93" i="17"/>
  <c r="AK93" i="17" s="1"/>
  <c r="AJ90" i="17"/>
  <c r="AK90" i="17" s="1"/>
  <c r="CS8" i="17"/>
  <c r="CS16" i="17"/>
  <c r="CS24" i="17"/>
  <c r="CS32" i="17"/>
  <c r="CS40" i="17"/>
  <c r="CS48" i="17"/>
  <c r="CS56" i="17"/>
  <c r="CS64" i="17"/>
  <c r="CS72" i="17"/>
  <c r="CS80" i="17"/>
  <c r="CS88" i="17"/>
  <c r="AJ8" i="17"/>
  <c r="AK8" i="17" s="1"/>
  <c r="AJ12" i="17"/>
  <c r="AK12" i="17" s="1"/>
  <c r="AJ16" i="17"/>
  <c r="AK16" i="17" s="1"/>
  <c r="AJ20" i="17"/>
  <c r="AK20" i="17" s="1"/>
  <c r="AJ24" i="17"/>
  <c r="AK24" i="17" s="1"/>
  <c r="AJ28" i="17"/>
  <c r="AK28" i="17" s="1"/>
  <c r="AJ32" i="17"/>
  <c r="AK32" i="17" s="1"/>
  <c r="AJ36" i="17"/>
  <c r="AK36" i="17" s="1"/>
  <c r="AJ40" i="17"/>
  <c r="AK40" i="17" s="1"/>
  <c r="AJ44" i="17"/>
  <c r="AK44" i="17" s="1"/>
  <c r="AJ48" i="17"/>
  <c r="AK48" i="17" s="1"/>
  <c r="AJ52" i="17"/>
  <c r="AK52" i="17" s="1"/>
  <c r="AJ56" i="17"/>
  <c r="AK56" i="17" s="1"/>
  <c r="AJ60" i="17"/>
  <c r="AK60" i="17" s="1"/>
  <c r="AJ64" i="17"/>
  <c r="AK64" i="17" s="1"/>
  <c r="AJ68" i="17"/>
  <c r="AK68" i="17" s="1"/>
  <c r="AJ72" i="17"/>
  <c r="AK72" i="17" s="1"/>
  <c r="AJ76" i="17"/>
  <c r="AK76" i="17" s="1"/>
  <c r="AJ80" i="17"/>
  <c r="AK80" i="17" s="1"/>
  <c r="AJ84" i="17"/>
  <c r="AK84" i="17" s="1"/>
  <c r="AJ88" i="17"/>
  <c r="AK88" i="17" s="1"/>
  <c r="AJ92" i="17"/>
  <c r="AK92" i="17" s="1"/>
  <c r="AJ96" i="17"/>
  <c r="AK96" i="17" s="1"/>
  <c r="CS99" i="17"/>
  <c r="CS10" i="17"/>
  <c r="CS18" i="17"/>
  <c r="CS26" i="17"/>
  <c r="CS34" i="17"/>
  <c r="CS42" i="17"/>
  <c r="CS50" i="17"/>
  <c r="CS58" i="17"/>
  <c r="CS82" i="17"/>
  <c r="AJ102" i="17"/>
  <c r="AK102" i="17" s="1"/>
  <c r="CW11" i="15"/>
  <c r="CW12" i="15" s="1"/>
  <c r="CW16" i="15" s="1"/>
  <c r="CV11" i="15"/>
  <c r="CV12" i="15" s="1"/>
  <c r="CU12" i="15"/>
  <c r="CU16" i="15" s="1"/>
  <c r="CT12" i="15"/>
  <c r="CT16" i="15" s="1"/>
  <c r="CS12" i="15"/>
  <c r="CS16" i="15" s="1"/>
  <c r="CR12" i="15"/>
  <c r="CR16" i="15" s="1"/>
  <c r="CQ12" i="15"/>
  <c r="CQ16" i="15" s="1"/>
  <c r="CP12" i="15"/>
  <c r="CP16" i="15" s="1"/>
  <c r="CO12" i="15"/>
  <c r="CO16" i="15" s="1"/>
  <c r="CN12" i="15"/>
  <c r="CN16" i="15" s="1"/>
  <c r="CM12" i="15"/>
  <c r="CM16" i="15" s="1"/>
  <c r="CL12" i="15"/>
  <c r="CL16" i="15" s="1"/>
  <c r="CK12" i="15"/>
  <c r="CK16" i="15" s="1"/>
  <c r="CJ12" i="15"/>
  <c r="CJ16" i="15" s="1"/>
  <c r="CI12" i="15"/>
  <c r="CI16" i="15" s="1"/>
  <c r="CH12" i="15"/>
  <c r="CH16" i="15" s="1"/>
  <c r="CG12" i="15"/>
  <c r="CG16" i="15" s="1"/>
  <c r="CF12" i="15"/>
  <c r="CF16" i="15" s="1"/>
  <c r="CE12" i="15"/>
  <c r="CE16" i="15" s="1"/>
  <c r="CD12" i="15"/>
  <c r="CD16" i="15" s="1"/>
  <c r="CC12" i="15"/>
  <c r="CC16" i="15" s="1"/>
  <c r="CB12" i="15"/>
  <c r="CB16" i="15" s="1"/>
  <c r="CA12" i="15"/>
  <c r="CA16" i="15" s="1"/>
  <c r="BZ12" i="15"/>
  <c r="BZ16" i="15" s="1"/>
  <c r="BY12" i="15"/>
  <c r="BY16" i="15" s="1"/>
  <c r="BX12" i="15"/>
  <c r="BX16" i="15" s="1"/>
  <c r="BW12" i="15"/>
  <c r="BW16" i="15" s="1"/>
  <c r="BV12" i="15"/>
  <c r="BV16" i="15" s="1"/>
  <c r="BU12" i="15"/>
  <c r="BU16" i="15" s="1"/>
  <c r="BT12" i="15"/>
  <c r="BT16" i="15" s="1"/>
  <c r="BS12" i="15"/>
  <c r="BS16" i="15" s="1"/>
  <c r="BR12" i="15"/>
  <c r="BR16" i="15" s="1"/>
  <c r="BQ12" i="15"/>
  <c r="BQ16" i="15" s="1"/>
  <c r="BP12" i="15"/>
  <c r="BP16" i="15" s="1"/>
  <c r="BO12" i="15"/>
  <c r="BO16" i="15" s="1"/>
  <c r="BN12" i="15"/>
  <c r="BN16" i="15" s="1"/>
  <c r="BM12" i="15"/>
  <c r="BM16" i="15" s="1"/>
  <c r="BL12" i="15"/>
  <c r="BL16" i="15" s="1"/>
  <c r="BK12" i="15"/>
  <c r="BK16" i="15" s="1"/>
  <c r="BJ12" i="15"/>
  <c r="BJ16" i="15" s="1"/>
  <c r="BI12" i="15"/>
  <c r="BI16" i="15" s="1"/>
  <c r="BH12" i="15"/>
  <c r="BH16" i="15" s="1"/>
  <c r="BG12" i="15"/>
  <c r="BG16" i="15" s="1"/>
  <c r="BF12" i="15"/>
  <c r="BF16" i="15" s="1"/>
  <c r="BE12" i="15"/>
  <c r="BE16" i="15" s="1"/>
  <c r="BD12" i="15"/>
  <c r="BD16" i="15" s="1"/>
  <c r="BC12" i="15"/>
  <c r="BC16" i="15" s="1"/>
  <c r="BB12" i="15"/>
  <c r="BB16" i="15" s="1"/>
  <c r="BA12" i="15"/>
  <c r="BA16" i="15" s="1"/>
  <c r="AZ12" i="15"/>
  <c r="AZ16" i="15" s="1"/>
  <c r="AY12" i="15"/>
  <c r="AY16" i="15" s="1"/>
  <c r="AX12" i="15"/>
  <c r="AX16" i="15" s="1"/>
  <c r="AW12" i="15"/>
  <c r="AW16" i="15" s="1"/>
  <c r="AV12" i="15"/>
  <c r="AV16" i="15" s="1"/>
  <c r="AU12" i="15"/>
  <c r="AU16" i="15" s="1"/>
  <c r="AT12" i="15"/>
  <c r="AT16" i="15" s="1"/>
  <c r="AS12" i="15"/>
  <c r="AS16" i="15" s="1"/>
  <c r="AR12" i="15"/>
  <c r="AR16" i="15" s="1"/>
  <c r="AQ12" i="15"/>
  <c r="AQ16" i="15" s="1"/>
  <c r="AP12" i="15"/>
  <c r="AP16" i="15" s="1"/>
  <c r="AO12" i="15"/>
  <c r="AO16" i="15" s="1"/>
  <c r="AN12" i="15"/>
  <c r="AN16" i="15" s="1"/>
  <c r="AM12" i="15"/>
  <c r="AM16" i="15" s="1"/>
  <c r="AL12" i="15"/>
  <c r="AL16" i="15" s="1"/>
  <c r="AK12" i="15"/>
  <c r="AK16" i="15" s="1"/>
  <c r="AJ12" i="15"/>
  <c r="AJ16" i="15" s="1"/>
  <c r="AI12" i="15"/>
  <c r="AI16" i="15" s="1"/>
  <c r="AH12" i="15"/>
  <c r="AH16" i="15" s="1"/>
  <c r="AG12" i="15"/>
  <c r="AG16" i="15" s="1"/>
  <c r="AF12" i="15"/>
  <c r="AF16" i="15" s="1"/>
  <c r="AE12" i="15"/>
  <c r="AE16" i="15" s="1"/>
  <c r="AD12" i="15"/>
  <c r="AD16" i="15" s="1"/>
  <c r="AC12" i="15"/>
  <c r="AC16" i="15" s="1"/>
  <c r="AB12" i="15"/>
  <c r="AB16" i="15" s="1"/>
  <c r="AA12" i="15"/>
  <c r="AA16" i="15" s="1"/>
  <c r="Z12" i="15"/>
  <c r="Z16" i="15" s="1"/>
  <c r="Y12" i="15"/>
  <c r="Y16" i="15" s="1"/>
  <c r="X12" i="15"/>
  <c r="X16" i="15" s="1"/>
  <c r="W12" i="15"/>
  <c r="W16" i="15" s="1"/>
  <c r="V12" i="15"/>
  <c r="V16" i="15" s="1"/>
  <c r="U12" i="15"/>
  <c r="U16" i="15" s="1"/>
  <c r="T12" i="15"/>
  <c r="T16" i="15" s="1"/>
  <c r="S12" i="15"/>
  <c r="S16" i="15" s="1"/>
  <c r="R12" i="15"/>
  <c r="R16" i="15" s="1"/>
  <c r="Q12" i="15"/>
  <c r="Q16" i="15" s="1"/>
  <c r="P12" i="15"/>
  <c r="P16" i="15" s="1"/>
  <c r="O12" i="15"/>
  <c r="O16" i="15" s="1"/>
  <c r="N12" i="15"/>
  <c r="N16" i="15" s="1"/>
  <c r="M12" i="15"/>
  <c r="M16" i="15" s="1"/>
  <c r="L12" i="15"/>
  <c r="L16" i="15" s="1"/>
  <c r="K12" i="15"/>
  <c r="K16" i="15" s="1"/>
  <c r="J12" i="15"/>
  <c r="J16" i="15" s="1"/>
  <c r="I12" i="15"/>
  <c r="I16" i="15" s="1"/>
  <c r="H12" i="15"/>
  <c r="H16" i="15" s="1"/>
  <c r="G12" i="15"/>
  <c r="G16" i="15" s="1"/>
  <c r="F12" i="15"/>
  <c r="F16" i="15" s="1"/>
  <c r="E12" i="15"/>
  <c r="E16" i="15" s="1"/>
  <c r="D12" i="15"/>
  <c r="D16" i="15" s="1"/>
  <c r="C12" i="15"/>
  <c r="C16" i="15" s="1"/>
  <c r="B12" i="15"/>
  <c r="B16" i="15" s="1"/>
  <c r="X101" i="17"/>
  <c r="E4" i="17"/>
  <c r="I3" i="17"/>
  <c r="G177" i="15" l="1"/>
  <c r="G176" i="15"/>
  <c r="G175" i="15" s="1"/>
  <c r="G174" i="15" s="1"/>
  <c r="G4" i="8"/>
  <c r="CV16" i="15"/>
  <c r="H3" i="8"/>
  <c r="DJ3" i="17"/>
  <c r="DK3" i="17" s="1"/>
  <c r="BB3" i="17" s="1"/>
  <c r="BC3" i="17" s="1"/>
  <c r="CQ3" i="17"/>
  <c r="CR3" i="17" s="1"/>
  <c r="E151" i="15"/>
  <c r="E152" i="15" s="1"/>
  <c r="F152" i="15"/>
  <c r="D15" i="15"/>
  <c r="E169" i="15"/>
  <c r="X102" i="17"/>
  <c r="X100" i="17"/>
  <c r="X4" i="17"/>
  <c r="E3" i="17"/>
  <c r="X3" i="17"/>
  <c r="CS3" i="17" l="1"/>
  <c r="L3" i="17" s="1"/>
  <c r="G3" i="8"/>
  <c r="F156" i="15"/>
  <c r="F159" i="15" s="1"/>
  <c r="D169" i="15"/>
  <c r="D151" i="15"/>
  <c r="D152" i="15" s="1"/>
  <c r="V101" i="17"/>
  <c r="L101" i="8" s="1"/>
  <c r="W101" i="17"/>
  <c r="M101" i="8" s="1"/>
  <c r="G4" i="17"/>
  <c r="H4" i="17" l="1"/>
  <c r="C151" i="15"/>
  <c r="C152" i="15" s="1"/>
  <c r="H188" i="15"/>
  <c r="L188" i="15"/>
  <c r="X188" i="15"/>
  <c r="AJ188" i="15"/>
  <c r="AN188" i="15"/>
  <c r="W188" i="15"/>
  <c r="AA188" i="15"/>
  <c r="AI188" i="15"/>
  <c r="AQ188" i="15"/>
  <c r="BO188" i="15"/>
  <c r="BS188" i="15"/>
  <c r="CM188" i="15"/>
  <c r="R188" i="15"/>
  <c r="V188" i="15"/>
  <c r="AH188" i="15"/>
  <c r="AL188" i="15"/>
  <c r="BF188" i="15"/>
  <c r="BZ188" i="15"/>
  <c r="CH188" i="15"/>
  <c r="Q188" i="15"/>
  <c r="P188" i="15" s="1"/>
  <c r="AC188" i="15"/>
  <c r="AG188" i="15"/>
  <c r="AF188" i="15" s="1"/>
  <c r="BY188" i="15"/>
  <c r="CK188" i="15"/>
  <c r="CJ188" i="15" s="1"/>
  <c r="C169" i="15"/>
  <c r="B169" i="15" s="1"/>
  <c r="B172" i="15" s="1"/>
  <c r="E156" i="15"/>
  <c r="F160" i="15"/>
  <c r="F172" i="15" s="1"/>
  <c r="F173" i="15" s="1"/>
  <c r="CW160" i="15"/>
  <c r="CW172" i="15" s="1"/>
  <c r="CW173" i="15" s="1"/>
  <c r="Y101" i="17"/>
  <c r="BL101" i="17" s="1"/>
  <c r="BR101" i="17" s="1"/>
  <c r="CV188" i="15"/>
  <c r="CR188" i="15"/>
  <c r="CF188" i="15"/>
  <c r="AB188" i="15"/>
  <c r="W100" i="17"/>
  <c r="M100" i="8" s="1"/>
  <c r="CW176" i="15" l="1"/>
  <c r="CW175" i="15" s="1"/>
  <c r="CW174" i="15" s="1"/>
  <c r="CW177" i="15"/>
  <c r="B173" i="15"/>
  <c r="B177" i="15" s="1"/>
  <c r="B171" i="15" s="1"/>
  <c r="F176" i="15"/>
  <c r="F175" i="15" s="1"/>
  <c r="F174" i="15" s="1"/>
  <c r="F177" i="15"/>
  <c r="U188" i="15"/>
  <c r="BN188" i="15"/>
  <c r="AP188" i="15"/>
  <c r="AO188" i="15"/>
  <c r="BR188" i="15"/>
  <c r="BQ188" i="15" s="1"/>
  <c r="BW101" i="17"/>
  <c r="BX101" i="17" s="1"/>
  <c r="G188" i="15"/>
  <c r="O188" i="15"/>
  <c r="AE188" i="15"/>
  <c r="AU188" i="15"/>
  <c r="AY188" i="15"/>
  <c r="BG188" i="15"/>
  <c r="BK188" i="15"/>
  <c r="BJ188" i="15" s="1"/>
  <c r="BW188" i="15"/>
  <c r="CA188" i="15"/>
  <c r="CE188" i="15"/>
  <c r="CI188" i="15"/>
  <c r="J188" i="15"/>
  <c r="N188" i="15"/>
  <c r="Z188" i="15"/>
  <c r="AD188" i="15"/>
  <c r="AT188" i="15"/>
  <c r="AS188" i="15" s="1"/>
  <c r="AX188" i="15"/>
  <c r="BB188" i="15"/>
  <c r="BV188" i="15"/>
  <c r="BU188" i="15" s="1"/>
  <c r="CD188" i="15"/>
  <c r="CL188" i="15"/>
  <c r="CP188" i="15"/>
  <c r="CT188" i="15"/>
  <c r="I188" i="15"/>
  <c r="M188" i="15"/>
  <c r="Y188" i="15"/>
  <c r="AK188" i="15"/>
  <c r="AW188" i="15"/>
  <c r="BA188" i="15"/>
  <c r="AZ188" i="15" s="1"/>
  <c r="BE188" i="15"/>
  <c r="BD188" i="15" s="1"/>
  <c r="BC188" i="15" s="1"/>
  <c r="BI188" i="15"/>
  <c r="BM188" i="15"/>
  <c r="CC188" i="15"/>
  <c r="CG188" i="15"/>
  <c r="CO188" i="15"/>
  <c r="CS188" i="15"/>
  <c r="D156" i="15"/>
  <c r="E159" i="15"/>
  <c r="E160" i="15" s="1"/>
  <c r="E172" i="15" s="1"/>
  <c r="E173" i="15" s="1"/>
  <c r="T188" i="15"/>
  <c r="S188" i="15" s="1"/>
  <c r="AR188" i="15"/>
  <c r="AV188" i="15"/>
  <c r="BH188" i="15"/>
  <c r="BL188" i="15"/>
  <c r="BP188" i="15"/>
  <c r="BT188" i="15"/>
  <c r="BX188" i="15"/>
  <c r="CB188" i="15"/>
  <c r="CN188" i="15"/>
  <c r="K188" i="15"/>
  <c r="AM188" i="15"/>
  <c r="CQ188" i="15"/>
  <c r="BT101" i="17"/>
  <c r="BS101" i="17"/>
  <c r="BU101" i="17"/>
  <c r="AB101" i="17"/>
  <c r="Y100" i="17"/>
  <c r="BL100" i="17" s="1"/>
  <c r="BW100" i="17" s="1"/>
  <c r="CU188" i="15"/>
  <c r="BP101" i="17"/>
  <c r="BN101" i="17"/>
  <c r="BO101" i="17"/>
  <c r="BM101" i="17"/>
  <c r="CV183" i="15"/>
  <c r="CV184" i="15" s="1"/>
  <c r="CU183" i="15"/>
  <c r="CT183" i="15"/>
  <c r="CS183" i="15"/>
  <c r="CR183" i="15"/>
  <c r="CQ183" i="15"/>
  <c r="CP183" i="15"/>
  <c r="CO183" i="15"/>
  <c r="CN183" i="15"/>
  <c r="CM183" i="15"/>
  <c r="CL183" i="15"/>
  <c r="CK183" i="15"/>
  <c r="CJ183" i="15"/>
  <c r="CI183" i="15"/>
  <c r="CH183" i="15"/>
  <c r="CG183" i="15"/>
  <c r="CF183" i="15"/>
  <c r="CE183" i="15"/>
  <c r="CD183" i="15"/>
  <c r="CC183" i="15"/>
  <c r="CB183" i="15"/>
  <c r="CA183" i="15"/>
  <c r="BZ183" i="15"/>
  <c r="W102" i="17"/>
  <c r="M102" i="8" s="1"/>
  <c r="V100" i="17"/>
  <c r="L100" i="8" s="1"/>
  <c r="AD101" i="17"/>
  <c r="O101" i="8" s="1"/>
  <c r="AE3" i="17"/>
  <c r="W3" i="17"/>
  <c r="E176" i="15" l="1"/>
  <c r="E175" i="15" s="1"/>
  <c r="E174" i="15" s="1"/>
  <c r="E177" i="15"/>
  <c r="B176" i="15"/>
  <c r="B175" i="15" s="1"/>
  <c r="P3" i="8"/>
  <c r="M3" i="8"/>
  <c r="Y3" i="17"/>
  <c r="BL3" i="17" s="1"/>
  <c r="BM3" i="17" s="1"/>
  <c r="B188" i="15"/>
  <c r="F188" i="15"/>
  <c r="CW188" i="15"/>
  <c r="BR100" i="17"/>
  <c r="BS100" i="17" s="1"/>
  <c r="Y102" i="17"/>
  <c r="BL102" i="17" s="1"/>
  <c r="BW102" i="17" s="1"/>
  <c r="C156" i="15"/>
  <c r="C159" i="15" s="1"/>
  <c r="D159" i="15"/>
  <c r="D160" i="15" s="1"/>
  <c r="D172" i="15" s="1"/>
  <c r="D173" i="15" s="1"/>
  <c r="BY101" i="17"/>
  <c r="CC101" i="17" s="1"/>
  <c r="CB101" i="17"/>
  <c r="CA101" i="17"/>
  <c r="BX100" i="17"/>
  <c r="AB100" i="17"/>
  <c r="BO100" i="17"/>
  <c r="BM100" i="17"/>
  <c r="BP100" i="17"/>
  <c r="BN100" i="17"/>
  <c r="CU184" i="15"/>
  <c r="CT184" i="15"/>
  <c r="CS184" i="15"/>
  <c r="CR184" i="15"/>
  <c r="CQ184" i="15"/>
  <c r="CP184" i="15"/>
  <c r="CO184" i="15"/>
  <c r="CN184" i="15"/>
  <c r="CM184" i="15"/>
  <c r="CL184" i="15"/>
  <c r="CK184" i="15"/>
  <c r="CJ184" i="15"/>
  <c r="CI184" i="15"/>
  <c r="CH184" i="15"/>
  <c r="CG184" i="15"/>
  <c r="CF184" i="15"/>
  <c r="CE184" i="15"/>
  <c r="CD184" i="15"/>
  <c r="CC184" i="15"/>
  <c r="CB184" i="15"/>
  <c r="CA184" i="15"/>
  <c r="BZ184" i="15"/>
  <c r="BY184" i="15"/>
  <c r="BX184" i="15"/>
  <c r="BW184" i="15"/>
  <c r="BV184" i="15"/>
  <c r="BU184" i="15"/>
  <c r="BT184" i="15"/>
  <c r="BS184" i="15"/>
  <c r="BR184" i="15"/>
  <c r="BQ184" i="15"/>
  <c r="BP184" i="15"/>
  <c r="BO184" i="15"/>
  <c r="BN184" i="15"/>
  <c r="BM184" i="15"/>
  <c r="BL184" i="15"/>
  <c r="BK184" i="15"/>
  <c r="BJ184" i="15"/>
  <c r="BI184" i="15"/>
  <c r="BH184" i="15"/>
  <c r="BG184" i="15"/>
  <c r="BF184" i="15"/>
  <c r="BE184" i="15"/>
  <c r="BD184" i="15"/>
  <c r="BC184" i="15"/>
  <c r="BB184" i="15"/>
  <c r="BA184" i="15"/>
  <c r="AZ184" i="15"/>
  <c r="AY184" i="15"/>
  <c r="AX184" i="15"/>
  <c r="AW184" i="15"/>
  <c r="AV184" i="15"/>
  <c r="AU184" i="15"/>
  <c r="AT184" i="15"/>
  <c r="AS184" i="15"/>
  <c r="AR184" i="15"/>
  <c r="AQ184" i="15"/>
  <c r="AP184" i="15"/>
  <c r="AO184" i="15"/>
  <c r="AN184" i="15"/>
  <c r="AM184" i="15"/>
  <c r="AL184" i="15"/>
  <c r="AK184" i="15"/>
  <c r="AJ184" i="15"/>
  <c r="AI184" i="15"/>
  <c r="AH184" i="15"/>
  <c r="AG184" i="15"/>
  <c r="AF184" i="15"/>
  <c r="AE184" i="15"/>
  <c r="AD184" i="15"/>
  <c r="AC184" i="15"/>
  <c r="AB184" i="15"/>
  <c r="AA184" i="15"/>
  <c r="Z184" i="15"/>
  <c r="Y184" i="15"/>
  <c r="X184" i="15"/>
  <c r="W184" i="15"/>
  <c r="V184" i="15"/>
  <c r="U184" i="15"/>
  <c r="T184" i="15"/>
  <c r="S184" i="15"/>
  <c r="R184" i="15"/>
  <c r="Q184" i="15"/>
  <c r="P184" i="15"/>
  <c r="O184" i="15"/>
  <c r="N184" i="15"/>
  <c r="M184" i="15"/>
  <c r="L184" i="15"/>
  <c r="K184" i="15"/>
  <c r="J184" i="15"/>
  <c r="I184" i="15"/>
  <c r="H184" i="15"/>
  <c r="G184" i="15"/>
  <c r="F184" i="15"/>
  <c r="E184" i="15"/>
  <c r="D184" i="15"/>
  <c r="C184" i="15"/>
  <c r="B184" i="15"/>
  <c r="CW183" i="15"/>
  <c r="V102" i="17"/>
  <c r="L102" i="8" s="1"/>
  <c r="AD100" i="17"/>
  <c r="O100" i="8" s="1"/>
  <c r="AD4" i="17"/>
  <c r="Z3" i="17"/>
  <c r="V3" i="17"/>
  <c r="AD3" i="17"/>
  <c r="L3" i="8" l="1"/>
  <c r="B174" i="15"/>
  <c r="D176" i="15"/>
  <c r="D175" i="15" s="1"/>
  <c r="D174" i="15" s="1"/>
  <c r="D177" i="15"/>
  <c r="O4" i="8"/>
  <c r="BP3" i="17"/>
  <c r="AB3" i="17"/>
  <c r="BN3" i="17"/>
  <c r="BO3" i="17"/>
  <c r="N3" i="8"/>
  <c r="C160" i="15"/>
  <c r="C172" i="15" s="1"/>
  <c r="C173" i="15" s="1"/>
  <c r="BU100" i="17"/>
  <c r="BT100" i="17"/>
  <c r="BR102" i="17"/>
  <c r="BU102" i="17" s="1"/>
  <c r="O3" i="8"/>
  <c r="BX102" i="17"/>
  <c r="AB102" i="17"/>
  <c r="BN102" i="17"/>
  <c r="BM102" i="17"/>
  <c r="BP102" i="17"/>
  <c r="BO102" i="17"/>
  <c r="CA100" i="17"/>
  <c r="CD101" i="17"/>
  <c r="AA101" i="17" s="1"/>
  <c r="BY100" i="17"/>
  <c r="BW3" i="17"/>
  <c r="BR3" i="17"/>
  <c r="C177" i="15" l="1"/>
  <c r="C176" i="15"/>
  <c r="C175" i="15" s="1"/>
  <c r="C174" i="15" s="1"/>
  <c r="BX3" i="17"/>
  <c r="BY3" i="17" s="1"/>
  <c r="CC3" i="17" s="1"/>
  <c r="BS3" i="17"/>
  <c r="BT3" i="17"/>
  <c r="BU3" i="17"/>
  <c r="CA3" i="17"/>
  <c r="CB100" i="17"/>
  <c r="BT102" i="17"/>
  <c r="BS102" i="17"/>
  <c r="CA102" i="17"/>
  <c r="E188" i="15"/>
  <c r="BY102" i="17"/>
  <c r="CC100" i="17"/>
  <c r="V4" i="17"/>
  <c r="W4" i="17"/>
  <c r="L4" i="8" l="1"/>
  <c r="M4" i="8"/>
  <c r="Y4" i="17"/>
  <c r="BL4" i="17" s="1"/>
  <c r="C171" i="15"/>
  <c r="CB3" i="17"/>
  <c r="CD3" i="17" s="1"/>
  <c r="AA3" i="17" s="1"/>
  <c r="D188" i="15"/>
  <c r="CD100" i="17"/>
  <c r="AA100" i="17" s="1"/>
  <c r="CB102" i="17"/>
  <c r="CC102" i="17"/>
  <c r="AD102" i="17"/>
  <c r="O102" i="8" s="1"/>
  <c r="BN4" i="17" l="1"/>
  <c r="BN103" i="17" s="1"/>
  <c r="BO4" i="17"/>
  <c r="BO103" i="17" s="1"/>
  <c r="AB4" i="17"/>
  <c r="AB103" i="17" s="1"/>
  <c r="CG39" i="17" s="1"/>
  <c r="BP4" i="17"/>
  <c r="BP103" i="17" s="1"/>
  <c r="BM4" i="17"/>
  <c r="BL103" i="17"/>
  <c r="C188" i="15"/>
  <c r="CW184" i="15" s="1"/>
  <c r="CD102" i="17"/>
  <c r="G18" i="13"/>
  <c r="G19" i="13" s="1"/>
  <c r="G20" i="13" s="1"/>
  <c r="BR4" i="17"/>
  <c r="BW4" i="17"/>
  <c r="BX4" i="17" l="1"/>
  <c r="BY4" i="17" s="1"/>
  <c r="BY103" i="17" s="1"/>
  <c r="BU4" i="17"/>
  <c r="BU103" i="17" s="1"/>
  <c r="BS4" i="17"/>
  <c r="BT4" i="17"/>
  <c r="BT103" i="17" s="1"/>
  <c r="CA4" i="17"/>
  <c r="BM103" i="17"/>
  <c r="AA102" i="17"/>
  <c r="CC4" i="17" l="1"/>
  <c r="BX103" i="17"/>
  <c r="CB4" i="17"/>
  <c r="BS103" i="17"/>
  <c r="CD4" i="17" l="1"/>
  <c r="CJ9" i="17" s="1"/>
  <c r="CN8" i="17" l="1"/>
  <c r="CN10" i="17"/>
  <c r="CH11" i="17"/>
  <c r="CH7" i="17"/>
  <c r="CJ12" i="17"/>
  <c r="CH10" i="17"/>
  <c r="CL11" i="17"/>
  <c r="CN4" i="17"/>
  <c r="CI5" i="17" s="1"/>
  <c r="CJ14" i="17" s="1"/>
  <c r="CL8" i="17"/>
  <c r="CN7" i="17"/>
  <c r="CN12" i="17"/>
  <c r="CJ7" i="17"/>
  <c r="AA4" i="17"/>
  <c r="CH47" i="17" s="1"/>
  <c r="CJ8" i="17"/>
  <c r="CH12" i="17"/>
  <c r="CL10" i="17"/>
  <c r="CH8" i="17"/>
  <c r="CJ10" i="17"/>
  <c r="CL12" i="17"/>
  <c r="CJ11" i="17"/>
  <c r="CJ1" i="17"/>
  <c r="CN9" i="17"/>
  <c r="CH9" i="17"/>
  <c r="CL9" i="17"/>
  <c r="CL7" i="17"/>
  <c r="CN11" i="17"/>
  <c r="CG27" i="17" l="1"/>
  <c r="B191" i="15" s="1"/>
  <c r="CN42" i="17"/>
  <c r="CL46" i="17"/>
  <c r="CJ43" i="17"/>
  <c r="CN45" i="17"/>
  <c r="CN46" i="17"/>
  <c r="CH46" i="17"/>
  <c r="CN14" i="17"/>
  <c r="CJ17" i="17" s="1"/>
  <c r="CJ45" i="17"/>
  <c r="CH45" i="17"/>
  <c r="CL47" i="17"/>
  <c r="CJ46" i="17"/>
  <c r="CL44" i="17"/>
  <c r="CN43" i="17"/>
  <c r="CJ42" i="17"/>
  <c r="CL45" i="17"/>
  <c r="CL43" i="17"/>
  <c r="CL42" i="17"/>
  <c r="CN47" i="17"/>
  <c r="CJ47" i="17"/>
  <c r="CJ44" i="17"/>
  <c r="CH44" i="17"/>
  <c r="CN44" i="17"/>
  <c r="CH43" i="17"/>
  <c r="CH42" i="17"/>
  <c r="CJ19" i="17"/>
  <c r="CN21" i="17"/>
  <c r="CH19" i="17"/>
  <c r="CN23" i="17"/>
  <c r="CN20" i="17"/>
  <c r="CJ20" i="17"/>
  <c r="CG29" i="17"/>
  <c r="B193" i="15" s="1"/>
  <c r="CG51" i="17"/>
  <c r="B202" i="15" s="1"/>
  <c r="CN19" i="17"/>
  <c r="CL20" i="17"/>
  <c r="CL21" i="17"/>
  <c r="CJ18" i="17"/>
  <c r="CH21" i="17"/>
  <c r="CL23" i="17"/>
  <c r="CL22" i="17"/>
  <c r="CN22" i="17"/>
  <c r="CJ21" i="17"/>
  <c r="CL19" i="17"/>
  <c r="CH20" i="17"/>
  <c r="CJ23" i="17"/>
  <c r="CH22" i="17"/>
  <c r="CJ22" i="17"/>
  <c r="CH18" i="17"/>
  <c r="CN18" i="17"/>
  <c r="CL18" i="17"/>
  <c r="CH23" i="17"/>
  <c r="F3" i="15"/>
  <c r="G3" i="15" s="1"/>
  <c r="B100" i="17"/>
  <c r="CG41" i="17" l="1"/>
  <c r="CN17" i="17"/>
  <c r="CN34" i="17" s="1"/>
  <c r="F4" i="15"/>
  <c r="G4" i="15"/>
  <c r="H3" i="15"/>
  <c r="AC101" i="17"/>
  <c r="B100" i="8"/>
  <c r="F2" i="15"/>
  <c r="G2" i="15" s="1"/>
  <c r="H2" i="15" s="1"/>
  <c r="I2" i="15" s="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M2" i="15" s="1"/>
  <c r="AN2" i="15" s="1"/>
  <c r="AO2" i="15" s="1"/>
  <c r="AP2" i="15" s="1"/>
  <c r="AQ2" i="15" s="1"/>
  <c r="AR2" i="15" s="1"/>
  <c r="AS2" i="15" s="1"/>
  <c r="AT2" i="15" s="1"/>
  <c r="AU2" i="15" s="1"/>
  <c r="AV2" i="15" s="1"/>
  <c r="AW2" i="15" s="1"/>
  <c r="AX2" i="15" s="1"/>
  <c r="AY2" i="15" s="1"/>
  <c r="AZ2" i="15" s="1"/>
  <c r="BA2" i="15" s="1"/>
  <c r="BB2" i="15" s="1"/>
  <c r="BC2" i="15" s="1"/>
  <c r="BD2" i="15" s="1"/>
  <c r="BE2" i="15" s="1"/>
  <c r="BF2" i="15" s="1"/>
  <c r="BG2" i="15" s="1"/>
  <c r="BH2" i="15" s="1"/>
  <c r="BI2" i="15" s="1"/>
  <c r="BJ2" i="15" s="1"/>
  <c r="BK2" i="15" s="1"/>
  <c r="BL2" i="15" s="1"/>
  <c r="BM2" i="15" s="1"/>
  <c r="BN2" i="15" s="1"/>
  <c r="BO2" i="15" s="1"/>
  <c r="BP2" i="15" s="1"/>
  <c r="BQ2" i="15" s="1"/>
  <c r="BR2" i="15" s="1"/>
  <c r="BS2" i="15" s="1"/>
  <c r="BT2" i="15" s="1"/>
  <c r="BU2" i="15" s="1"/>
  <c r="BV2" i="15" s="1"/>
  <c r="BW2" i="15" s="1"/>
  <c r="BX2" i="15" s="1"/>
  <c r="BY2" i="15" s="1"/>
  <c r="BZ2" i="15" s="1"/>
  <c r="CA2" i="15" s="1"/>
  <c r="CB2" i="15" s="1"/>
  <c r="CC2" i="15" s="1"/>
  <c r="CD2" i="15" s="1"/>
  <c r="CE2" i="15" s="1"/>
  <c r="CF2" i="15" s="1"/>
  <c r="CG2" i="15" s="1"/>
  <c r="CH2" i="15" s="1"/>
  <c r="CI2" i="15" s="1"/>
  <c r="CJ2" i="15" s="1"/>
  <c r="CK2" i="15" s="1"/>
  <c r="CL2" i="15" s="1"/>
  <c r="CM2" i="15" s="1"/>
  <c r="CN2" i="15" s="1"/>
  <c r="CO2" i="15" s="1"/>
  <c r="CP2" i="15" s="1"/>
  <c r="CQ2" i="15" s="1"/>
  <c r="CR2" i="15" s="1"/>
  <c r="CS2" i="15" s="1"/>
  <c r="CT2" i="15" s="1"/>
  <c r="CU2" i="15" s="1"/>
  <c r="CV2" i="15" s="1"/>
  <c r="CW2" i="15" s="1"/>
  <c r="A100" i="17"/>
  <c r="A100" i="8" s="1"/>
  <c r="G99" i="8"/>
  <c r="B101" i="17"/>
  <c r="B101" i="8" s="1"/>
  <c r="B102" i="17"/>
  <c r="B102" i="8" s="1"/>
  <c r="A101" i="17"/>
  <c r="A101" i="8" s="1"/>
  <c r="A102" i="17"/>
  <c r="A102" i="8" s="1"/>
  <c r="CL31" i="17" l="1"/>
  <c r="CL55" i="17" s="1"/>
  <c r="G206" i="15" s="1"/>
  <c r="CH33" i="17"/>
  <c r="CH57" i="17" s="1"/>
  <c r="CH66" i="17" s="1"/>
  <c r="CI66" i="17" s="1"/>
  <c r="I198" i="15"/>
  <c r="CN58" i="17"/>
  <c r="CH85" i="17" s="1"/>
  <c r="CI85" i="17" s="1"/>
  <c r="CJ33" i="17"/>
  <c r="E197" i="15" s="1"/>
  <c r="CH30" i="17"/>
  <c r="CL35" i="17"/>
  <c r="CL59" i="17" s="1"/>
  <c r="G210" i="15" s="1"/>
  <c r="CN35" i="17"/>
  <c r="CN59" i="17" s="1"/>
  <c r="CH86" i="17" s="1"/>
  <c r="CI86" i="17" s="1"/>
  <c r="CN33" i="17"/>
  <c r="CL30" i="17"/>
  <c r="G194" i="15" s="1"/>
  <c r="CH32" i="17"/>
  <c r="C196" i="15" s="1"/>
  <c r="CJ31" i="17"/>
  <c r="E195" i="15" s="1"/>
  <c r="CJ34" i="17"/>
  <c r="E198" i="15" s="1"/>
  <c r="CL34" i="17"/>
  <c r="CL58" i="17" s="1"/>
  <c r="CN30" i="17"/>
  <c r="CN54" i="17" s="1"/>
  <c r="CH81" i="17" s="1"/>
  <c r="CI81" i="17" s="1"/>
  <c r="CH34" i="17"/>
  <c r="CH58" i="17" s="1"/>
  <c r="C209" i="15" s="1"/>
  <c r="CJ35" i="17"/>
  <c r="E199" i="15" s="1"/>
  <c r="CJ32" i="17"/>
  <c r="CJ30" i="17"/>
  <c r="CL33" i="17"/>
  <c r="CL32" i="17"/>
  <c r="CL56" i="17" s="1"/>
  <c r="CH77" i="17" s="1"/>
  <c r="CI77" i="17" s="1"/>
  <c r="AC100" i="17" s="1"/>
  <c r="CN31" i="17"/>
  <c r="CN55" i="17" s="1"/>
  <c r="CH82" i="17" s="1"/>
  <c r="CI82" i="17" s="1"/>
  <c r="CH31" i="17"/>
  <c r="C195" i="15" s="1"/>
  <c r="CH35" i="17"/>
  <c r="CH59" i="17" s="1"/>
  <c r="CH68" i="17" s="1"/>
  <c r="CI68" i="17" s="1"/>
  <c r="CN32" i="17"/>
  <c r="I3" i="15"/>
  <c r="H4" i="15"/>
  <c r="I195" i="15" l="1"/>
  <c r="C208" i="15"/>
  <c r="CH56" i="17"/>
  <c r="C207" i="15" s="1"/>
  <c r="I205" i="15"/>
  <c r="CL54" i="17"/>
  <c r="CH75" i="17" s="1"/>
  <c r="CI75" i="17" s="1"/>
  <c r="CH80" i="17"/>
  <c r="CI80" i="17" s="1"/>
  <c r="CH76" i="17"/>
  <c r="CI76" i="17" s="1"/>
  <c r="G196" i="15"/>
  <c r="G195" i="15"/>
  <c r="C197" i="15"/>
  <c r="CH55" i="17"/>
  <c r="C206" i="15" s="1"/>
  <c r="CJ57" i="17"/>
  <c r="CH72" i="17" s="1"/>
  <c r="CI72" i="17" s="1"/>
  <c r="AC4" i="17" s="1"/>
  <c r="C199" i="15"/>
  <c r="I194" i="15"/>
  <c r="G199" i="15"/>
  <c r="G198" i="15"/>
  <c r="CJ58" i="17"/>
  <c r="CH73" i="17" s="1"/>
  <c r="CI73" i="17" s="1"/>
  <c r="CN57" i="17"/>
  <c r="I197" i="15"/>
  <c r="CH79" i="17"/>
  <c r="CI79" i="17" s="1"/>
  <c r="G209" i="15"/>
  <c r="C194" i="15"/>
  <c r="CH54" i="17"/>
  <c r="CJ55" i="17"/>
  <c r="E206" i="15" s="1"/>
  <c r="C198" i="15"/>
  <c r="I210" i="15"/>
  <c r="CJ59" i="17"/>
  <c r="CH74" i="17" s="1"/>
  <c r="CI74" i="17" s="1"/>
  <c r="I206" i="15"/>
  <c r="I199" i="15"/>
  <c r="I209" i="15"/>
  <c r="CH67" i="17"/>
  <c r="CI67" i="17" s="1"/>
  <c r="G207" i="15"/>
  <c r="C210" i="15"/>
  <c r="CJ56" i="17"/>
  <c r="E196" i="15"/>
  <c r="I196" i="15"/>
  <c r="CN56" i="17"/>
  <c r="CJ54" i="17"/>
  <c r="E194" i="15"/>
  <c r="CL57" i="17"/>
  <c r="G197" i="15"/>
  <c r="AC102" i="17"/>
  <c r="I4" i="15"/>
  <c r="J3" i="15"/>
  <c r="CH65" i="17" l="1"/>
  <c r="CI65" i="17" s="1"/>
  <c r="E208" i="15"/>
  <c r="G205" i="15"/>
  <c r="E209" i="15"/>
  <c r="CH70" i="17"/>
  <c r="CI70" i="17" s="1"/>
  <c r="AC3" i="17" s="1"/>
  <c r="CH64" i="17"/>
  <c r="CI64" i="17" s="1"/>
  <c r="CH84" i="17"/>
  <c r="CI84" i="17" s="1"/>
  <c r="I208" i="15"/>
  <c r="E210" i="15"/>
  <c r="C205" i="15"/>
  <c r="CH63" i="17"/>
  <c r="CI63" i="17" s="1"/>
  <c r="G208" i="15"/>
  <c r="CH78" i="17"/>
  <c r="CI78" i="17" s="1"/>
  <c r="CH69" i="17"/>
  <c r="CI69" i="17" s="1"/>
  <c r="E205" i="15"/>
  <c r="E207" i="15"/>
  <c r="CH71" i="17"/>
  <c r="CI71" i="17" s="1"/>
  <c r="I207" i="15"/>
  <c r="CH83" i="17"/>
  <c r="CI83" i="17" s="1"/>
  <c r="K3" i="15"/>
  <c r="J4" i="15"/>
  <c r="K4" i="15" l="1"/>
  <c r="L3" i="15"/>
  <c r="M3" i="15" l="1"/>
  <c r="L4" i="15"/>
  <c r="M4" i="15" l="1"/>
  <c r="N3" i="15"/>
  <c r="O3" i="15" l="1"/>
  <c r="N4" i="15"/>
  <c r="O4" i="15" l="1"/>
  <c r="P3" i="15"/>
  <c r="Q3" i="15" l="1"/>
  <c r="P4" i="15"/>
  <c r="R3" i="15" l="1"/>
  <c r="Q4" i="15"/>
  <c r="S3" i="15" l="1"/>
  <c r="R4" i="15"/>
  <c r="S4" i="15" l="1"/>
  <c r="T3" i="15"/>
  <c r="U3" i="15" l="1"/>
  <c r="T4" i="15"/>
  <c r="U4" i="15" l="1"/>
  <c r="V3" i="15"/>
  <c r="W3" i="15" l="1"/>
  <c r="V4" i="15"/>
  <c r="X3" i="15" l="1"/>
  <c r="W4" i="15"/>
  <c r="X4" i="15" l="1"/>
  <c r="Y3" i="15"/>
  <c r="Y4" i="15" l="1"/>
  <c r="Z3" i="15"/>
  <c r="AA3" i="15" l="1"/>
  <c r="Z4" i="15"/>
  <c r="AA4" i="15" l="1"/>
  <c r="AB3" i="15"/>
  <c r="AC3" i="15" l="1"/>
  <c r="AB4" i="15"/>
  <c r="AC4" i="15" l="1"/>
  <c r="AD3" i="15"/>
  <c r="AE3" i="15" l="1"/>
  <c r="AD4" i="15"/>
  <c r="AF3" i="15" l="1"/>
  <c r="AE4" i="15"/>
  <c r="AF4" i="15" l="1"/>
  <c r="AG3" i="15"/>
  <c r="AG4" i="15" l="1"/>
  <c r="AH3" i="15"/>
  <c r="AI3" i="15" l="1"/>
  <c r="AH4" i="15"/>
  <c r="AI4" i="15" l="1"/>
  <c r="AJ3" i="15"/>
  <c r="AK3" i="15" l="1"/>
  <c r="AJ4" i="15"/>
  <c r="AL3" i="15" l="1"/>
  <c r="AK4" i="15"/>
  <c r="AM3" i="15" l="1"/>
  <c r="AL4" i="15"/>
  <c r="AN3" i="15" l="1"/>
  <c r="AM4" i="15"/>
  <c r="AN4" i="15" l="1"/>
  <c r="AO3" i="15"/>
  <c r="AP3" i="15" l="1"/>
  <c r="AO4" i="15"/>
  <c r="AQ3" i="15" l="1"/>
  <c r="AP4" i="15"/>
  <c r="AR3" i="15" l="1"/>
  <c r="AQ4" i="15"/>
  <c r="AR4" i="15" l="1"/>
  <c r="AS3" i="15"/>
  <c r="AT3" i="15" l="1"/>
  <c r="AS4" i="15"/>
  <c r="AT4" i="15" l="1"/>
  <c r="AU3" i="15"/>
  <c r="AU4" i="15" l="1"/>
  <c r="AV3" i="15"/>
  <c r="AW3" i="15" l="1"/>
  <c r="AV4" i="15"/>
  <c r="AX3" i="15" l="1"/>
  <c r="AW4" i="15"/>
  <c r="AX4" i="15" l="1"/>
  <c r="AY3" i="15"/>
  <c r="AY4" i="15" l="1"/>
  <c r="AZ3" i="15"/>
  <c r="BA3" i="15" l="1"/>
  <c r="AZ4" i="15"/>
  <c r="BA4" i="15" l="1"/>
  <c r="BB3" i="15"/>
  <c r="BC3" i="15" l="1"/>
  <c r="BB4" i="15"/>
  <c r="BC4" i="15" l="1"/>
  <c r="BD3" i="15"/>
  <c r="BE3" i="15" l="1"/>
  <c r="BD4" i="15"/>
  <c r="BE4" i="15" l="1"/>
  <c r="BF3" i="15"/>
  <c r="BG3" i="15" l="1"/>
  <c r="BF4" i="15"/>
  <c r="BG4" i="15" l="1"/>
  <c r="BH3" i="15"/>
  <c r="BI3" i="15" l="1"/>
  <c r="BH4" i="15"/>
  <c r="BJ3" i="15" l="1"/>
  <c r="BI4" i="15"/>
  <c r="BK3" i="15" l="1"/>
  <c r="BJ4" i="15"/>
  <c r="BK4" i="15" l="1"/>
  <c r="BL3" i="15"/>
  <c r="BM3" i="15" l="1"/>
  <c r="BL4" i="15"/>
  <c r="BM4" i="15" l="1"/>
  <c r="BN3" i="15"/>
  <c r="BO3" i="15" l="1"/>
  <c r="BN4" i="15"/>
  <c r="BO4" i="15" l="1"/>
  <c r="BP3" i="15"/>
  <c r="BQ3" i="15" l="1"/>
  <c r="BP4" i="15"/>
  <c r="BR3" i="15" l="1"/>
  <c r="BQ4" i="15"/>
  <c r="BR4" i="15" l="1"/>
  <c r="BS3" i="15"/>
  <c r="BT3" i="15" l="1"/>
  <c r="BS4" i="15"/>
  <c r="BT4" i="15" l="1"/>
  <c r="BU3" i="15"/>
  <c r="BU4" i="15" l="1"/>
  <c r="BV3" i="15"/>
  <c r="BV4" i="15" l="1"/>
  <c r="BW3" i="15"/>
  <c r="BX3" i="15" l="1"/>
  <c r="BW4" i="15"/>
  <c r="BY3" i="15" l="1"/>
  <c r="BX4" i="15"/>
  <c r="BZ3" i="15" l="1"/>
  <c r="BY4" i="15"/>
  <c r="CA3" i="15" l="1"/>
  <c r="BZ4" i="15"/>
  <c r="CB3" i="15" l="1"/>
  <c r="CA4" i="15"/>
  <c r="CB4" i="15" l="1"/>
  <c r="CC3" i="15"/>
  <c r="CC4" i="15" l="1"/>
  <c r="CD3" i="15"/>
  <c r="CE3" i="15" l="1"/>
  <c r="CD4" i="15"/>
  <c r="CE4" i="15" l="1"/>
  <c r="CF3" i="15"/>
  <c r="CG3" i="15" l="1"/>
  <c r="CF4" i="15"/>
  <c r="CH3" i="15" l="1"/>
  <c r="CG4" i="15"/>
  <c r="CI3" i="15" l="1"/>
  <c r="CH4" i="15"/>
  <c r="CJ3" i="15" l="1"/>
  <c r="CI4" i="15"/>
  <c r="CK3" i="15" l="1"/>
  <c r="CJ4" i="15"/>
  <c r="CL3" i="15" l="1"/>
  <c r="CK4" i="15"/>
  <c r="CM3" i="15" l="1"/>
  <c r="CL4" i="15"/>
  <c r="CM4" i="15" l="1"/>
  <c r="CN3" i="15"/>
  <c r="CN4" i="15" l="1"/>
  <c r="CO3" i="15"/>
  <c r="CP3" i="15" l="1"/>
  <c r="CO4" i="15"/>
  <c r="CP4" i="15" l="1"/>
  <c r="CQ3" i="15"/>
  <c r="CQ4" i="15" l="1"/>
  <c r="CR3" i="15"/>
  <c r="CS3" i="15" l="1"/>
  <c r="CR4" i="15"/>
  <c r="CT3" i="15" l="1"/>
  <c r="CS4" i="15"/>
  <c r="CU3" i="15" l="1"/>
  <c r="CT4" i="15"/>
  <c r="CU4" i="15" l="1"/>
  <c r="CV3" i="15"/>
  <c r="CW3" i="15" l="1"/>
  <c r="CW4" i="15" s="1"/>
  <c r="CV4" i="15"/>
  <c r="T3" i="17"/>
  <c r="U3" i="17" l="1"/>
</calcChain>
</file>

<file path=xl/comments1.xml><?xml version="1.0" encoding="utf-8"?>
<comments xmlns="http://schemas.openxmlformats.org/spreadsheetml/2006/main">
  <authors>
    <author/>
    <author>Steffen Roßberg</author>
    <author>Büßen Jörn</author>
    <author>Roßberg Steffen</author>
  </authors>
  <commentList>
    <comment ref="A1" authorId="0" shapeId="0">
      <text>
        <r>
          <rPr>
            <b/>
            <sz val="9"/>
            <color indexed="8"/>
            <rFont val="Tahoma"/>
            <family val="2"/>
          </rPr>
          <t xml:space="preserve">TNC:
</t>
        </r>
        <r>
          <rPr>
            <sz val="9"/>
            <color indexed="8"/>
            <rFont val="Tahoma"/>
            <family val="2"/>
          </rPr>
          <t>Bitte pro Maßnahme eine Spalte ausfüllen und in dieser Zeile die Maßnahmebezeichnung / Titel eintragen.</t>
        </r>
      </text>
    </comment>
    <comment ref="A3" authorId="1" shapeId="0">
      <text>
        <r>
          <rPr>
            <b/>
            <sz val="9"/>
            <color indexed="81"/>
            <rFont val="Tahoma"/>
            <family val="2"/>
          </rPr>
          <t xml:space="preserve">TNC:
</t>
        </r>
        <r>
          <rPr>
            <sz val="10"/>
            <color indexed="81"/>
            <rFont val="Tahoma"/>
            <family val="2"/>
          </rPr>
          <t>Bei Änderungen oder Re-Zertifizierungen von bestehenden Maßnahmen bitte die letzten drei Ziffern des Maßnahmezertifikates eintragen.</t>
        </r>
        <r>
          <rPr>
            <sz val="9"/>
            <color indexed="81"/>
            <rFont val="Tahoma"/>
            <family val="2"/>
          </rPr>
          <t xml:space="preserve">
</t>
        </r>
      </text>
    </comment>
    <comment ref="A15" authorId="0" shapeId="0">
      <text>
        <r>
          <rPr>
            <b/>
            <sz val="8"/>
            <color indexed="8"/>
            <rFont val="Tahoma"/>
            <family val="2"/>
          </rPr>
          <t xml:space="preserve">TNC:
</t>
        </r>
        <r>
          <rPr>
            <sz val="9"/>
            <color indexed="8"/>
            <rFont val="Tahoma"/>
            <family val="2"/>
          </rPr>
          <t>Bei Maßnahmen im Klassenverband ist die Standardzahl 15 Teilnehmer, Abweichung nur mit besonderen Gründen möglich</t>
        </r>
        <r>
          <rPr>
            <b/>
            <sz val="8"/>
            <color indexed="8"/>
            <rFont val="Tahoma"/>
            <family val="2"/>
          </rPr>
          <t xml:space="preserve">
</t>
        </r>
      </text>
    </comment>
    <comment ref="A17" authorId="1" shapeId="0">
      <text>
        <r>
          <rPr>
            <b/>
            <sz val="9"/>
            <color indexed="81"/>
            <rFont val="Tahoma"/>
            <family val="2"/>
          </rPr>
          <t xml:space="preserve">TNC:
</t>
        </r>
        <r>
          <rPr>
            <sz val="9"/>
            <color indexed="81"/>
            <rFont val="Tahoma"/>
            <family val="2"/>
          </rPr>
          <t>Wenn "#NV" erscheint haben Sie eine unzulässige Kombination aus Maßnahmeziel (Zeile 5); Art der Maßnahme (Zeile 13) und Preismodell (Zeile 16) gewählt.</t>
        </r>
      </text>
    </comment>
    <comment ref="A19" authorId="1" shapeId="0">
      <text>
        <r>
          <rPr>
            <b/>
            <sz val="9"/>
            <color indexed="81"/>
            <rFont val="Tahoma"/>
            <charset val="1"/>
          </rPr>
          <t>TNC:</t>
        </r>
        <r>
          <rPr>
            <sz val="9"/>
            <color indexed="81"/>
            <rFont val="Tahoma"/>
            <charset val="1"/>
          </rPr>
          <t xml:space="preserve">
Bei </t>
        </r>
        <r>
          <rPr>
            <b/>
            <sz val="9"/>
            <color indexed="81"/>
            <rFont val="Tahoma"/>
            <family val="2"/>
          </rPr>
          <t>Produktpreis</t>
        </r>
        <r>
          <rPr>
            <sz val="9"/>
            <color indexed="81"/>
            <rFont val="Tahoma"/>
            <charset val="1"/>
          </rPr>
          <t xml:space="preserve"> ist die </t>
        </r>
        <r>
          <rPr>
            <b/>
            <u/>
            <sz val="9"/>
            <color indexed="81"/>
            <rFont val="Tahoma"/>
            <family val="2"/>
          </rPr>
          <t>durchschnittlich</t>
        </r>
        <r>
          <rPr>
            <sz val="9"/>
            <color indexed="81"/>
            <rFont val="Tahoma"/>
            <charset val="1"/>
          </rPr>
          <t xml:space="preserve"> für diese Leistung zu erbringende Stundenzahl anzugeben !!!</t>
        </r>
      </text>
    </comment>
    <comment ref="A25" authorId="1" shapeId="0">
      <text>
        <r>
          <rPr>
            <b/>
            <sz val="9"/>
            <color indexed="81"/>
            <rFont val="Tahoma"/>
            <family val="2"/>
          </rPr>
          <t>TNC:</t>
        </r>
        <r>
          <rPr>
            <sz val="9"/>
            <color indexed="81"/>
            <rFont val="Tahoma"/>
            <family val="2"/>
          </rPr>
          <t xml:space="preserve">
!!! Max. 8 Wochen !!!
hierzu zählt: die Vermittlung fachtheoretischer und fachpraktischer Inhalte, die für die Ausübung eines Berufes oder einer beruflichen Tätigkeit notwendig sind</t>
        </r>
      </text>
    </comment>
    <comment ref="A27" authorId="2" shapeId="0">
      <text>
        <r>
          <rPr>
            <b/>
            <sz val="9"/>
            <color indexed="81"/>
            <rFont val="Tahoma"/>
            <family val="2"/>
          </rPr>
          <t>TNC:</t>
        </r>
        <r>
          <rPr>
            <sz val="9"/>
            <color indexed="81"/>
            <rFont val="Tahoma"/>
            <family val="2"/>
          </rPr>
          <t xml:space="preserve">
</t>
        </r>
        <r>
          <rPr>
            <b/>
            <sz val="9"/>
            <color indexed="10"/>
            <rFont val="Tahoma"/>
            <family val="2"/>
          </rPr>
          <t>Maximal 8 Wochen!</t>
        </r>
      </text>
    </comment>
    <comment ref="A28" authorId="1" shapeId="0">
      <text>
        <r>
          <rPr>
            <b/>
            <sz val="9"/>
            <color indexed="81"/>
            <rFont val="Tahoma"/>
            <family val="2"/>
          </rPr>
          <t>TNC:</t>
        </r>
        <r>
          <rPr>
            <sz val="9"/>
            <color indexed="81"/>
            <rFont val="Tahoma"/>
            <family val="2"/>
          </rPr>
          <t xml:space="preserve">
alle </t>
        </r>
        <r>
          <rPr>
            <b/>
            <u/>
            <sz val="9"/>
            <color indexed="81"/>
            <rFont val="Tahoma"/>
            <family val="2"/>
          </rPr>
          <t>nicht</t>
        </r>
        <r>
          <rPr>
            <sz val="9"/>
            <color indexed="81"/>
            <rFont val="Tahoma"/>
            <family val="2"/>
          </rPr>
          <t xml:space="preserve"> berufsspezifischen Aktivitäten
</t>
        </r>
        <r>
          <rPr>
            <b/>
            <sz val="9"/>
            <color indexed="81"/>
            <rFont val="Tahoma"/>
            <family val="2"/>
          </rPr>
          <t>z.B.:</t>
        </r>
        <r>
          <rPr>
            <sz val="9"/>
            <color indexed="81"/>
            <rFont val="Tahoma"/>
            <family val="2"/>
          </rPr>
          <t xml:space="preserve">
- Aktivitäten zur Feststellung, Aktivierung und Entwicklung von personenbezogenen Fertigkeiten und Fähigkeiten
- Coaching 
- Aktivitäten zur </t>
        </r>
        <r>
          <rPr>
            <u/>
            <sz val="9"/>
            <color indexed="81"/>
            <rFont val="Tahoma"/>
            <family val="2"/>
          </rPr>
          <t>Feststellung</t>
        </r>
        <r>
          <rPr>
            <sz val="9"/>
            <color indexed="81"/>
            <rFont val="Tahoma"/>
            <family val="2"/>
          </rPr>
          <t xml:space="preserve"> von beruflichen Kenntnissen
</t>
        </r>
      </text>
    </comment>
    <comment ref="A35" authorId="1" shapeId="0">
      <text>
        <r>
          <rPr>
            <b/>
            <sz val="9"/>
            <color indexed="81"/>
            <rFont val="Tahoma"/>
            <family val="2"/>
          </rPr>
          <t>TNC:</t>
        </r>
        <r>
          <rPr>
            <sz val="9"/>
            <color indexed="81"/>
            <rFont val="Tahoma"/>
            <family val="2"/>
          </rPr>
          <t xml:space="preserve">
Achtung!!!
Praktikum im Rahmen der Feststellung, Verringerung oder Beseitigung von Vermittlungshemmnissen für max. 6 Wochen zulässig.
</t>
        </r>
        <r>
          <rPr>
            <b/>
            <u/>
            <sz val="9"/>
            <color indexed="81"/>
            <rFont val="Tahoma"/>
            <family val="2"/>
          </rPr>
          <t>Nur</t>
        </r>
        <r>
          <rPr>
            <sz val="9"/>
            <color indexed="81"/>
            <rFont val="Tahoma"/>
            <family val="2"/>
          </rPr>
          <t xml:space="preserve"> für Maßnahmen spezifisch für TN aus SGB II max. 12 Wochen</t>
        </r>
      </text>
    </comment>
    <comment ref="A38" authorId="1" shapeId="0">
      <text>
        <r>
          <rPr>
            <b/>
            <sz val="9"/>
            <color indexed="81"/>
            <rFont val="Tahoma"/>
            <family val="2"/>
          </rPr>
          <t>TNC:</t>
        </r>
        <r>
          <rPr>
            <sz val="9"/>
            <color indexed="81"/>
            <rFont val="Tahoma"/>
            <family val="2"/>
          </rPr>
          <t xml:space="preserve">
Wochenarbeitszeiten &gt; 37,5 h sind nur in Ausnahmen zulässig</t>
        </r>
      </text>
    </comment>
    <comment ref="A43" authorId="0" shapeId="0">
      <text>
        <r>
          <rPr>
            <b/>
            <sz val="9"/>
            <color indexed="8"/>
            <rFont val="Tahoma"/>
            <family val="2"/>
          </rPr>
          <t xml:space="preserve">TNC:
</t>
        </r>
        <r>
          <rPr>
            <sz val="9"/>
            <color indexed="8"/>
            <rFont val="Tahoma"/>
            <family val="2"/>
          </rPr>
          <t>Die Personalkosten beziehen sich auf Ausbilder/Trainer/Dozenten und auf Projekt/Maßnahmeleitung bzw. Vermittlungscoaching und sozialpädagogische Betreuung.
Die Kosten für Trainer/Ausbilder/Dozenten können nach Lernfeldern/Fächern getrennt erfasst werden, um Kostenunterschiede transparent machen zu können.</t>
        </r>
      </text>
    </comment>
    <comment ref="A44" authorId="0" shapeId="0">
      <text>
        <r>
          <rPr>
            <b/>
            <sz val="9"/>
            <color indexed="8"/>
            <rFont val="Tahoma"/>
            <family val="2"/>
          </rPr>
          <t xml:space="preserve">TNC:
</t>
        </r>
        <r>
          <rPr>
            <sz val="9"/>
            <color indexed="8"/>
            <rFont val="Tahoma"/>
            <family val="2"/>
          </rPr>
          <t>Hierin sind auch Stunden für Vor- und Nachbereitung enthalten, d.h. hier sind alle Stunden anzugeben.</t>
        </r>
        <r>
          <rPr>
            <b/>
            <sz val="9"/>
            <color indexed="8"/>
            <rFont val="Tahoma"/>
            <family val="2"/>
          </rPr>
          <t xml:space="preserve">
</t>
        </r>
      </text>
    </comment>
    <comment ref="A77" authorId="0" shapeId="0">
      <text>
        <r>
          <rPr>
            <b/>
            <sz val="9"/>
            <color indexed="8"/>
            <rFont val="Tahoma"/>
            <family val="2"/>
          </rPr>
          <t xml:space="preserve">TNC:
</t>
        </r>
        <r>
          <rPr>
            <sz val="9"/>
            <color indexed="8"/>
            <rFont val="Tahoma"/>
            <family val="2"/>
          </rPr>
          <t>Stunden sind als "Zeitstunden" gemeint, d.h. 60 Minuten Dauer</t>
        </r>
      </text>
    </comment>
    <comment ref="A80" authorId="0" shapeId="0">
      <text>
        <r>
          <rPr>
            <b/>
            <sz val="9"/>
            <color indexed="8"/>
            <rFont val="Tahoma"/>
            <family val="2"/>
          </rPr>
          <t xml:space="preserve">TNC:
</t>
        </r>
        <r>
          <rPr>
            <sz val="9"/>
            <color indexed="8"/>
            <rFont val="Tahoma"/>
            <family val="2"/>
          </rPr>
          <t>Stunden sind als "Zeitstunden" gemeint, d.h. 60 Minuten Dauer
!!! TN-Verwaltung sollte in einem angemessenen Verhältnis zu den UE stehen !!!</t>
        </r>
      </text>
    </comment>
    <comment ref="A83" authorId="0" shapeId="0">
      <text>
        <r>
          <rPr>
            <b/>
            <sz val="9"/>
            <color indexed="8"/>
            <rFont val="Tahoma"/>
            <family val="2"/>
          </rPr>
          <t xml:space="preserve">TNC:
</t>
        </r>
        <r>
          <rPr>
            <sz val="9"/>
            <color indexed="8"/>
            <rFont val="Tahoma"/>
            <family val="2"/>
          </rPr>
          <t>Stunden sind als "Zeitstunden" gemeint, d.h. 60 Minuten Dauer</t>
        </r>
      </text>
    </comment>
    <comment ref="A86" authorId="0" shapeId="0">
      <text>
        <r>
          <rPr>
            <b/>
            <sz val="9"/>
            <color indexed="8"/>
            <rFont val="Tahoma"/>
            <family val="2"/>
          </rPr>
          <t xml:space="preserve">TNC:
</t>
        </r>
        <r>
          <rPr>
            <sz val="9"/>
            <color indexed="8"/>
            <rFont val="Tahoma"/>
            <family val="2"/>
          </rPr>
          <t>Stunden sind als "Zeitstunden" gemeint, d.h. 60 Minuten Dauer</t>
        </r>
      </text>
    </comment>
    <comment ref="A105" authorId="0" shapeId="0">
      <text>
        <r>
          <rPr>
            <b/>
            <sz val="8"/>
            <color indexed="8"/>
            <rFont val="Tahoma"/>
            <family val="2"/>
          </rPr>
          <t xml:space="preserve">Autor:
</t>
        </r>
        <r>
          <rPr>
            <sz val="8"/>
            <color indexed="8"/>
            <rFont val="Tahoma"/>
            <family val="2"/>
          </rPr>
          <t>Wenn mehr als 4 verschiedene Räumlichkeiten genutzt werden, dann müssen hier die zusammengefassten Daten der sonst genutzen Räumlichkeiten zusammengefasst werden.</t>
        </r>
      </text>
    </comment>
    <comment ref="A141" authorId="3" shapeId="0">
      <text>
        <r>
          <rPr>
            <b/>
            <sz val="9"/>
            <color indexed="81"/>
            <rFont val="Tahoma"/>
            <family val="2"/>
          </rPr>
          <t>TNC:
Hier können auch Kosten für Atteste &amp; Untersuchungen kalkuliert werden.</t>
        </r>
        <r>
          <rPr>
            <sz val="9"/>
            <color indexed="81"/>
            <rFont val="Tahoma"/>
            <family val="2"/>
          </rPr>
          <t xml:space="preserve">
</t>
        </r>
      </text>
    </comment>
    <comment ref="A142" authorId="0" shapeId="0">
      <text>
        <r>
          <rPr>
            <b/>
            <sz val="9"/>
            <color indexed="8"/>
            <rFont val="Tahoma"/>
            <family val="2"/>
          </rPr>
          <t xml:space="preserve">TNC:
</t>
        </r>
        <r>
          <rPr>
            <sz val="9"/>
            <color indexed="8"/>
            <rFont val="Tahoma"/>
            <family val="2"/>
          </rPr>
          <t>z.B. Papier, Kopien usw. - sofern nicht bereits in "Lernmittel..." enthalten</t>
        </r>
        <r>
          <rPr>
            <sz val="8"/>
            <color indexed="8"/>
            <rFont val="Tahoma"/>
            <family val="2"/>
          </rPr>
          <t xml:space="preserve">
</t>
        </r>
      </text>
    </comment>
    <comment ref="A143" authorId="0" shapeId="0">
      <text>
        <r>
          <rPr>
            <b/>
            <sz val="9"/>
            <color indexed="8"/>
            <rFont val="Tahoma"/>
            <family val="2"/>
          </rPr>
          <t xml:space="preserve">TNC:
</t>
        </r>
        <r>
          <rPr>
            <sz val="9"/>
            <color indexed="8"/>
            <rFont val="Tahoma"/>
            <family val="2"/>
          </rPr>
          <t>Verbrauchsmaterial wie Stahl, Eisen, Schweißdraht, Schweißgase, Holz, Rohre, Profile, Prüfstücke usw.</t>
        </r>
      </text>
    </comment>
    <comment ref="A145" authorId="0" shapeId="0">
      <text>
        <r>
          <rPr>
            <b/>
            <sz val="9"/>
            <color indexed="8"/>
            <rFont val="Tahoma"/>
            <family val="2"/>
          </rPr>
          <t xml:space="preserve">TNC:
</t>
        </r>
        <r>
          <rPr>
            <sz val="9"/>
            <color indexed="8"/>
            <rFont val="Tahoma"/>
            <family val="2"/>
          </rPr>
          <t>z.B. Laptop (mit Software) oder Werkzeug, das nach Kursende beim Teilnehmer verbleibt</t>
        </r>
      </text>
    </comment>
    <comment ref="A155" authorId="0" shapeId="0">
      <text>
        <r>
          <rPr>
            <b/>
            <sz val="9"/>
            <color indexed="8"/>
            <rFont val="Tahoma"/>
            <family val="2"/>
          </rPr>
          <t xml:space="preserve">TNC:
</t>
        </r>
        <r>
          <rPr>
            <sz val="9"/>
            <color indexed="8"/>
            <rFont val="Tahoma"/>
            <family val="2"/>
          </rPr>
          <t>Nur markt-/branchenübliche Zuschläge, ansonsten sind Wirtschaftlichkeit/Sparsamkeit gefährdet</t>
        </r>
        <r>
          <rPr>
            <sz val="8"/>
            <color indexed="8"/>
            <rFont val="Tahoma"/>
            <family val="2"/>
          </rPr>
          <t xml:space="preserve"> </t>
        </r>
      </text>
    </comment>
    <comment ref="A158" authorId="0" shapeId="0">
      <text>
        <r>
          <rPr>
            <b/>
            <sz val="9"/>
            <color indexed="8"/>
            <rFont val="Tahoma"/>
            <family val="2"/>
          </rPr>
          <t xml:space="preserve">TNC:
</t>
        </r>
        <r>
          <rPr>
            <sz val="9"/>
            <color indexed="8"/>
            <rFont val="Tahoma"/>
            <family val="2"/>
          </rPr>
          <t>Nur markt-/branchenübliche Zuschläge, ansonsten sind Wirtschaftlichkeit/Sparsamkeit gefährdet</t>
        </r>
        <r>
          <rPr>
            <sz val="8"/>
            <color indexed="8"/>
            <rFont val="Tahoma"/>
            <family val="2"/>
          </rPr>
          <t xml:space="preserve"> </t>
        </r>
      </text>
    </comment>
    <comment ref="A179" authorId="1" shapeId="0">
      <text>
        <r>
          <rPr>
            <b/>
            <sz val="9"/>
            <color indexed="81"/>
            <rFont val="Arial"/>
            <family val="2"/>
          </rPr>
          <t xml:space="preserve">TNC:
</t>
        </r>
        <r>
          <rPr>
            <sz val="9"/>
            <color indexed="81"/>
            <rFont val="Arial"/>
            <family val="2"/>
          </rPr>
          <t xml:space="preserve">Die Standardformulierung auf dem Zertifikat lautet:
</t>
        </r>
        <r>
          <rPr>
            <b/>
            <sz val="9"/>
            <color indexed="81"/>
            <rFont val="Arial"/>
            <family val="2"/>
          </rPr>
          <t>alle Standorte des Trägers mit Zulassung nach FB 1 (AuE)</t>
        </r>
        <r>
          <rPr>
            <sz val="9"/>
            <color indexed="81"/>
            <rFont val="Arial"/>
            <family val="2"/>
          </rPr>
          <t xml:space="preserve">
</t>
        </r>
        <r>
          <rPr>
            <b/>
            <sz val="9"/>
            <color indexed="81"/>
            <rFont val="Arial"/>
            <family val="2"/>
          </rPr>
          <t>--&gt; Wenn das zutrifft, lassen Sie bitte das entsprechende Feld "leer"</t>
        </r>
        <r>
          <rPr>
            <sz val="9"/>
            <color indexed="81"/>
            <rFont val="Arial"/>
            <family val="2"/>
          </rPr>
          <t xml:space="preserve">
Soll die Maßnahme nur an bestimmten Standorten Ihrer Organisation zugelassen werden, dann tragen Sie bitte die Orte jeweils ein und trennen die einzelnen Standorte  mit einem Komma  (wichtig für das korrekte Einlesen in die Datenbank)
</t>
        </r>
      </text>
    </comment>
  </commentList>
</comments>
</file>

<file path=xl/sharedStrings.xml><?xml version="1.0" encoding="utf-8"?>
<sst xmlns="http://schemas.openxmlformats.org/spreadsheetml/2006/main" count="1260" uniqueCount="473">
  <si>
    <t>Bezeichnung</t>
  </si>
  <si>
    <t>Preismodell</t>
  </si>
  <si>
    <t>Maßnahmeziel</t>
  </si>
  <si>
    <t>Kostensatz je Teilnehmerstunde</t>
  </si>
  <si>
    <t>Maßnahmedauer</t>
  </si>
  <si>
    <t>Maßnahme-kosten je Teilnehmer</t>
  </si>
  <si>
    <t>Kosten je Teilnehmer-stunde</t>
  </si>
  <si>
    <t>Art der Maßnahme</t>
  </si>
  <si>
    <t>Einzelmaßnahme</t>
  </si>
  <si>
    <t>Gruppenmaßnahme im Klassenverband</t>
  </si>
  <si>
    <t>Praktikum im Betrieb</t>
  </si>
  <si>
    <t>maximal 6 Wochen</t>
  </si>
  <si>
    <t>max. Dauer Maßnahmeanteile in einem Betrieb</t>
  </si>
  <si>
    <t>§ 45 Abs. 1 Satz 1 Nr. 4 SGB III Heranführung an eine selbständige Tätigkeit</t>
  </si>
  <si>
    <t>§ 45 Abs. 1 Satz 1 Nr. 2 SGB III Feststellung, Verringerung oder Beseitigung von Vermittlungshemmnissen</t>
  </si>
  <si>
    <t>§ 45 Abs. 1 Satz 1 Nr. 1 SGB III Heranführung an den Ausbildungs- und Arbeitsmarkt</t>
  </si>
  <si>
    <t>Maßnahmeziel
(Sachgebiet)</t>
  </si>
  <si>
    <t>Maßnahmebezeichnung</t>
  </si>
  <si>
    <t>Teil der Stichprobe?</t>
  </si>
  <si>
    <t>Stichprobe</t>
  </si>
  <si>
    <t>Bemerkungen</t>
  </si>
  <si>
    <t>Nr. aus Antrag</t>
  </si>
  <si>
    <t>Einheit der Dauer</t>
  </si>
  <si>
    <t>Tage</t>
  </si>
  <si>
    <t>Wochenarbeitszeit der Teilnehmer (Zeitstunden)</t>
  </si>
  <si>
    <t>Dauer der Maßnahme (in Arbeitstagen)</t>
  </si>
  <si>
    <t>Davon als Urlaub/Ferien für die gesamte Dauer der Maßnahme</t>
  </si>
  <si>
    <t>Anzahl UE für angeleitetes Selbststudium</t>
  </si>
  <si>
    <t>Dauer UE Selbststudium in Minuten</t>
  </si>
  <si>
    <t>Gesamtzahl Unterrichtseinheiten (UE)</t>
  </si>
  <si>
    <t>Umfang Unterricht (Zeitstunden)</t>
  </si>
  <si>
    <t>Anzahl der kalkulierten Teilnehmer pro Maßnahme</t>
  </si>
  <si>
    <t>Personalkosten (Maßnahmebezogen) pro Durchführung</t>
  </si>
  <si>
    <t>Praktikumsbetreuung</t>
  </si>
  <si>
    <t>Summe UE Ausbilder</t>
  </si>
  <si>
    <t>Summe Zeitstunden Ausbilder</t>
  </si>
  <si>
    <t>Personalkosten Ausbilder</t>
  </si>
  <si>
    <t>Teilnehmerverwaltung</t>
  </si>
  <si>
    <t>Vermittlungscoaching</t>
  </si>
  <si>
    <t>Sozialpädagogische Betreuung</t>
  </si>
  <si>
    <t>Stundensumme (indirekte Tätigkeiten)</t>
  </si>
  <si>
    <t>Personalkosten (indirekte Tätigkeiten)</t>
  </si>
  <si>
    <t>Personalkosten gesamt</t>
  </si>
  <si>
    <t>Raumkosten für Maßnahme</t>
  </si>
  <si>
    <t>Räumlichkeit Sonstiges</t>
  </si>
  <si>
    <t xml:space="preserve">Raumkosten </t>
  </si>
  <si>
    <t>Raumnutzung (Tage)</t>
  </si>
  <si>
    <t>Raumkosten durchschnittlich (pro Tag)</t>
  </si>
  <si>
    <t>Sachkosten (nicht teilnehmerbezogen) pro Maßnahmedurchführung</t>
  </si>
  <si>
    <t>Maßnahmebezogene Reisekosten</t>
  </si>
  <si>
    <t>Sonstige Sachkosten, Grund</t>
  </si>
  <si>
    <t>Keine</t>
  </si>
  <si>
    <t>Sonstige Sachkosten, Höhe</t>
  </si>
  <si>
    <t xml:space="preserve">Sachkosten, nicht teilnehmerbezogen </t>
  </si>
  <si>
    <t>Sachnutzung (Tage)</t>
  </si>
  <si>
    <t>Sachnutzung durchschnittlich (pro Tag)</t>
  </si>
  <si>
    <t>Teilnehmerbezogene Kosten (pro Teilnehmer und Durchführung)</t>
  </si>
  <si>
    <t>Prüfungsgebühren/Kosten für Prüfungen</t>
  </si>
  <si>
    <t>Lernmittel, Skripte, Kopien, Bücher etc.</t>
  </si>
  <si>
    <t>Arbeitskleidung</t>
  </si>
  <si>
    <t>Schutzausrüstung</t>
  </si>
  <si>
    <t>Verbrauchsmaterial (Theorieunterricht)</t>
  </si>
  <si>
    <t>Lizenzen/Gebühren pro Teilnehmer und Maßnahme</t>
  </si>
  <si>
    <t>Überlassene Ausrüstung pro Teilnehmer</t>
  </si>
  <si>
    <t>Unterrichts-Einheiten für Unteraufträge</t>
  </si>
  <si>
    <t>Kosten für Unteraufträge pro Teilnehmer</t>
  </si>
  <si>
    <t>Sonstiges pro Teilnehmer und Maßnahme, Grund</t>
  </si>
  <si>
    <t>Sonstiges pro Teilnehmer und Maßnahme</t>
  </si>
  <si>
    <t>Sachkosten, teilnehmerbezogen</t>
  </si>
  <si>
    <t>Herstellkosten gesamt</t>
  </si>
  <si>
    <t>Gemeinkosten für Verwaltung, Vertrieb usw.</t>
  </si>
  <si>
    <t>Gemeinkosten</t>
  </si>
  <si>
    <t>Wagnis und Gewinn</t>
  </si>
  <si>
    <t>Maßnahmekosten gesamt</t>
  </si>
  <si>
    <t>Erlöse/Einnahmen/Erträge/Subventionen (ggf. Schätzungen)</t>
  </si>
  <si>
    <t>Teilnehmerbezogen (d.h. € pro Teilnehmer und Durchführung)</t>
  </si>
  <si>
    <t>Erlöse/Einnahmen/Umsätze durch Teilnehmerleistungen</t>
  </si>
  <si>
    <t>Zuschüsse/Subventionen pro Teilnehmer</t>
  </si>
  <si>
    <t>Maßnahmebezogen (d.h. € pro Durchführung)</t>
  </si>
  <si>
    <t>Sonstige Erlöse (z.B. Schrotterträge)</t>
  </si>
  <si>
    <t>Sonstige Zuschüsse/Subventionen</t>
  </si>
  <si>
    <t>Gesamte Zuschüsse pro Durchführung</t>
  </si>
  <si>
    <t>Gesamtkosten pro Maßnahme</t>
  </si>
  <si>
    <t>Gesamtkosten pro Maßnahme und Teilnehmer</t>
  </si>
  <si>
    <r>
      <t xml:space="preserve">Nr. des </t>
    </r>
    <r>
      <rPr>
        <b/>
        <sz val="12"/>
        <color theme="1"/>
        <rFont val="Calibri"/>
        <family val="2"/>
        <scheme val="minor"/>
      </rPr>
      <t>Träger</t>
    </r>
    <r>
      <rPr>
        <sz val="12"/>
        <color theme="1"/>
        <rFont val="Calibri"/>
        <family val="2"/>
        <scheme val="minor"/>
      </rPr>
      <t>zertifikates</t>
    </r>
  </si>
  <si>
    <r>
      <t xml:space="preserve">Nr. der </t>
    </r>
    <r>
      <rPr>
        <b/>
        <sz val="12"/>
        <color theme="1"/>
        <rFont val="Calibri"/>
        <family val="2"/>
        <scheme val="minor"/>
      </rPr>
      <t>AuE-Maßnahme</t>
    </r>
    <r>
      <rPr>
        <sz val="12"/>
        <color theme="1"/>
        <rFont val="Calibri"/>
        <family val="2"/>
        <scheme val="minor"/>
      </rPr>
      <t>zertifikate</t>
    </r>
  </si>
  <si>
    <t>-xxx</t>
  </si>
  <si>
    <t>Maßnahmeziel (Sachgebiet)</t>
  </si>
  <si>
    <t>Stunden</t>
  </si>
  <si>
    <t>Wochen</t>
  </si>
  <si>
    <t>Monate</t>
  </si>
  <si>
    <t>Jahre</t>
  </si>
  <si>
    <t xml:space="preserve">Anzahl Unterrichtseinheiten (UE) für Vermittlung beruflicher Kenntnisse </t>
  </si>
  <si>
    <t>Dauer UE für Vermittlung beruflicher Kenntnisse in Minuten</t>
  </si>
  <si>
    <r>
      <t xml:space="preserve">Anzahl UE von </t>
    </r>
    <r>
      <rPr>
        <b/>
        <u/>
        <sz val="10"/>
        <color indexed="8"/>
        <rFont val="Arial"/>
        <family val="2"/>
      </rPr>
      <t>nicht</t>
    </r>
    <r>
      <rPr>
        <sz val="10"/>
        <color indexed="8"/>
        <rFont val="Arial"/>
        <family val="2"/>
      </rPr>
      <t xml:space="preserve"> berufsspezifischen Aktivitäten</t>
    </r>
  </si>
  <si>
    <t>Dauer UE von nicht berufsspezifischen Aktivitäten in Minuten</t>
  </si>
  <si>
    <t>Dauer der Maßnahme insgesamt (inkl. Praktikum)</t>
  </si>
  <si>
    <t>Dauer der Maßnahme und Praktikum (Maßnahmeteile im Betrieb)</t>
  </si>
  <si>
    <t>Netto-Maßnahme/Praktikumstage gesamt</t>
  </si>
  <si>
    <t>Zertifikatsnummer</t>
  </si>
  <si>
    <t>Nr.</t>
  </si>
  <si>
    <t>Thema
(bleibt zunächst "Leer")</t>
  </si>
  <si>
    <t>Art des Preises</t>
  </si>
  <si>
    <t>Referenzcode</t>
  </si>
  <si>
    <t>Raum 1</t>
  </si>
  <si>
    <t>Raum 2</t>
  </si>
  <si>
    <t>Raum 3</t>
  </si>
  <si>
    <t>Raum 4</t>
  </si>
  <si>
    <t>Gebrauchsgut 1</t>
  </si>
  <si>
    <t>Gebrauchsgut 2</t>
  </si>
  <si>
    <t>Gebrauchsgut 3</t>
  </si>
  <si>
    <t>Gebrauchsgut 4</t>
  </si>
  <si>
    <t>Gebrauchsgut 5</t>
  </si>
  <si>
    <t>Überbetriebliche Ausbildung / Unteraufträge an andere Träger</t>
  </si>
  <si>
    <t>Verbrauchsmaterial (Praktische Maßnahmeanteile)</t>
  </si>
  <si>
    <t>Referenzcode (Gesamt)</t>
  </si>
  <si>
    <t>Referenz</t>
  </si>
  <si>
    <r>
      <t xml:space="preserve">§ 45 Abs. 1 Satz 1 Nr. 5 SGB III Stabilisierung einer Beschäftigungsaufnahme </t>
    </r>
    <r>
      <rPr>
        <b/>
        <sz val="9"/>
        <color rgb="FFFF0000"/>
        <rFont val="Arial"/>
        <family val="2"/>
      </rPr>
      <t>(spezifisch für Teilnehmer aus dem Rechtskreis SGB II)</t>
    </r>
  </si>
  <si>
    <t>Kostenübersicht &amp; BDKS</t>
  </si>
  <si>
    <t>Gesamtkosten pro Maßnahme und Teilnehmer (gerundet)</t>
  </si>
  <si>
    <t>Gesamtkosten pro Maßnahme (gerundet)</t>
  </si>
  <si>
    <t>Projektleitung/Maßnahmeleitung - Zeitstunden</t>
  </si>
  <si>
    <t>Projektleitung/Maßnahmeleitung - Stundensatz dafür</t>
  </si>
  <si>
    <t>Dozent für - Kosten pro UE</t>
  </si>
  <si>
    <t>Dozent für - Stunden/UE</t>
  </si>
  <si>
    <t>Dauer UE für in Minuten</t>
  </si>
  <si>
    <t>Teilnehmerverwaltung - Zeitstunden</t>
  </si>
  <si>
    <t>Teilnehmerverwaltung - Stundensatz dafür</t>
  </si>
  <si>
    <t>Vermittlungscoaching - Zeitstunden</t>
  </si>
  <si>
    <t>Vermittlungscoaching - Stundensatz dafür</t>
  </si>
  <si>
    <t>Sozialpädagogische Betreuung - Zeitstunden</t>
  </si>
  <si>
    <t>Sozialpädagogische Betreuung - Stundensatz dafür</t>
  </si>
  <si>
    <t>Raum - Nutzungsdauer in Tagen</t>
  </si>
  <si>
    <t>Raum - Raumkosten (gesamt) dafür</t>
  </si>
  <si>
    <t>Räumlichkeit Sonstiges - Nutzungsdauer in Tagen</t>
  </si>
  <si>
    <t>Räumlichkeit Sonstiges - Kosten (gesamt) dafür</t>
  </si>
  <si>
    <t xml:space="preserve">Gebrauchsgut - Nutzungsdauer in Tagen </t>
  </si>
  <si>
    <t>Gebrauchsgut - Kosten dafür</t>
  </si>
  <si>
    <t>Maßnahmezertifikatsnummer ( - letzte drei Ziffern)</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</si>
  <si>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</si>
  <si>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</si>
  <si>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</si>
  <si>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</si>
  <si>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</si>
  <si>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</si>
  <si>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</si>
  <si>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</si>
  <si>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</si>
  <si>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</si>
  <si>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</si>
  <si>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</si>
  <si>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</si>
  <si>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</si>
  <si>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</si>
  <si>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</si>
  <si>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</si>
  <si>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</si>
  <si>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</si>
  <si>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</si>
  <si>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</si>
  <si>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</si>
  <si>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</si>
  <si>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</si>
  <si>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</si>
  <si>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</si>
  <si>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</si>
  <si>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</si>
  <si>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</si>
  <si>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</si>
  <si>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</si>
  <si>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</si>
  <si>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</si>
  <si>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</si>
  <si>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</si>
  <si>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</si>
  <si>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</si>
  <si>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</si>
  <si>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</si>
  <si>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</si>
  <si>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</si>
  <si>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</si>
  <si>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</si>
  <si>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</si>
  <si>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</si>
  <si>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</si>
  <si>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</si>
  <si>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</si>
  <si>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</si>
  <si>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</si>
  <si>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</si>
  <si>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</si>
  <si>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</si>
  <si>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</si>
  <si>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</si>
  <si>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</si>
  <si>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</si>
  <si>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</si>
  <si>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</si>
  <si>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</si>
  <si>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</si>
  <si>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</si>
  <si>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</si>
  <si>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</si>
  <si>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</si>
  <si>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</si>
  <si>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</si>
  <si>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</si>
  <si>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</si>
  <si>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</si>
  <si>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</si>
  <si>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</si>
  <si>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</si>
  <si>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</si>
  <si>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</si>
  <si>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</si>
  <si>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</si>
  <si>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</si>
  <si>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</si>
  <si>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</si>
  <si>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</si>
  <si>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</si>
  <si>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</si>
  <si>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</si>
  <si>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</si>
  <si>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</si>
  <si>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</si>
  <si>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</si>
  <si>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</si>
  <si>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</si>
  <si>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</si>
  <si>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</si>
  <si>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</si>
  <si>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</si>
  <si>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</si>
  <si>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</si>
  <si>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</si>
  <si>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</si>
  <si>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</si>
  <si>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</si>
  <si>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Stand / Datum der Kalkulation</t>
  </si>
  <si>
    <t>Ersteller / Name</t>
  </si>
  <si>
    <t>A601F101 Kostenkalkulation_AuE</t>
  </si>
  <si>
    <t>Fach / Modul / Lernfeld / Aktivierung 1</t>
  </si>
  <si>
    <t>Fach / Modul / Lernfeld / Aktivierung 2</t>
  </si>
  <si>
    <t>Fach / Modul / Lernfeld / Aktivierung 3</t>
  </si>
  <si>
    <t>Fach / Modul / Lernfeld / Aktivierung 4</t>
  </si>
  <si>
    <t>Fach / Modul / Lernfeld / Aktivierung 5</t>
  </si>
  <si>
    <t>Fach / Modul / Lernfeld / Aktivierung Sonstiges</t>
  </si>
  <si>
    <t>Projektleitung / Maßnahmeleitung</t>
  </si>
  <si>
    <t>Veranstaltungsorte</t>
  </si>
  <si>
    <t>Nein</t>
  </si>
  <si>
    <t>Ja</t>
  </si>
  <si>
    <r>
      <t>Abschreibungen / Mieten / Leasingraten / Wartung &amp; Reparatur für max. 5 maßnahmebezogene Anlagen / Gebrauchsgüter,</t>
    </r>
    <r>
      <rPr>
        <b/>
        <i/>
        <sz val="10"/>
        <color indexed="8"/>
        <rFont val="Arial"/>
        <family val="2"/>
      </rPr>
      <t xml:space="preserve"> jedoch nicht Büroausstattung</t>
    </r>
  </si>
  <si>
    <t>Eingrenzung der zugelassenen Standorte</t>
  </si>
  <si>
    <t>Sonstiges</t>
  </si>
  <si>
    <t>Hinweise / Bemerkungen</t>
  </si>
  <si>
    <t>Bemerkungen / Hinweise</t>
  </si>
  <si>
    <t>Standorte
(wenn "leer" = "alle")</t>
  </si>
  <si>
    <t>Trainer / Ausbilder / Dozenten / Lehrer</t>
  </si>
  <si>
    <t>Zertifikatsnummer
bei Änderungen oder Re-Zert
xx 800 xxxxxx-xxx</t>
  </si>
  <si>
    <t>volle M-Zert-Nummer</t>
  </si>
  <si>
    <t>voller M-Ziel-Text</t>
  </si>
  <si>
    <t>Stabilisierung einer Beschäftigungsaufnahme</t>
  </si>
  <si>
    <t>Heranführung an eine selbständige Tätigkeit</t>
  </si>
  <si>
    <t>Heranführung an den Ausbildungs- und Arbeitsmarkt</t>
  </si>
  <si>
    <t>Feststellung, Verringerung oder Beseitigung von Vermittlungshemmnissen</t>
  </si>
  <si>
    <t>BA Text:</t>
  </si>
  <si>
    <t>§ 45 Abs. 1 Satz 1 Nr. 5 SGB III Stabilisierung einer Beschäftigungsaufnahme (spezifisch für Teilnehmer aus dem Rechtskreis SGB II)</t>
  </si>
  <si>
    <t>keine Maßnahmeteile bei einem AG</t>
  </si>
  <si>
    <t>voller M-Ziel-Text mit Zusatz ob SGB II oder III</t>
  </si>
  <si>
    <t>§ 45 Abs. 1 Satz 1 Nr. 2 SGB III Feststellung, Verringerung oder Beseitigung von Vermittlungshemmnissen (spezifisch für Teilnehmer aus dem Rechtskreis SGB II)</t>
  </si>
  <si>
    <t>Für die BDKS Ermittlung</t>
  </si>
  <si>
    <t>Bei Maßnahmen mit feststehenden Inhalten (Stundenplan) handelt es sich um Kosten pro Teilnehmerstunde.
Bei Maßnahmen, bei denen nicht der konkrete, strukturiert durchzuführende Maßnahmeninhalt sondern der individuell notwendige Unterstützungsbedarf des Teilnehmers und im Ergebnis die erbrachte individuelle Unterstützungsleistung im Vordergrund steht, handelt es sich um einen Produktpreis. Um eine einheitliche Messgröße zu erhalten, muss der Produktpreis in einen Stundensatz umgerechnet werden. Hierzu ist der Produktpreis durch die durchschnittlich für diese Leistung zu erbringende Stundenzahl zu dividieren.</t>
  </si>
  <si>
    <t>Hinweise der BA zum "Produktpreis":</t>
  </si>
  <si>
    <t>Maßnahme spezifisch SGB II ?</t>
  </si>
  <si>
    <t>Maßnahme spezifisch (d.h. ausschließlich) für Teilnehmer aus dem Rechtskreis SGB II ?</t>
  </si>
  <si>
    <t>Gemeinkostenzuschlag (in Prozent)</t>
  </si>
  <si>
    <t>Zuschlag für Wagnis und Gewinn (in Prozent)</t>
  </si>
  <si>
    <t>wird vom Auditor festgelegt</t>
  </si>
  <si>
    <t>Maßnahme wurde geprüft</t>
  </si>
  <si>
    <t>Bildungsträger</t>
  </si>
  <si>
    <t>Bitte beachten Sie die folgenden Hinweise  für das Tabellenblatt "Kalkulation":</t>
  </si>
  <si>
    <t>1. Für jede beantragte Maßnahme ist eine Spalte mit den entsprechenden Daten zu "füttern"</t>
  </si>
  <si>
    <t>2. Damit die Berechnungen funktionieren, ist es u.a. wichtig, dass Sie in Zeile 1 den Maßnahmetitel / die Maßnahmebezeichnung eintragen</t>
  </si>
  <si>
    <t>3. In Spalte "A" sind an vielen Stellen Kommentare hinterlegt - diese sollen Ihnen beim ausfüllen helfen.</t>
  </si>
  <si>
    <t xml:space="preserve">4. Der Farbcode soll Ihnen ebenfalls bei ausfüllen eine Hilfestellung geben: </t>
  </si>
  <si>
    <t>Überschriften - keine Eintragungen möglich</t>
  </si>
  <si>
    <t>(Zwischen-)-Summen oder Vorgaben BA - keine Eintragungen möglich</t>
  </si>
  <si>
    <t>Eintragung / Auswahl / Bestätigung des voreingestellten Wertes zwingend erforderlich</t>
  </si>
  <si>
    <t>Eintragung / Auswahl / Bestätigung des voreingestellten Wertes u. U. erforderlich</t>
  </si>
  <si>
    <t>An verschiedenen Stellen sind "Plausibilitäts-Checks" eingebaut</t>
  </si>
  <si>
    <t>Maßnahmen mit dem nebenstehenden Zeichen, werden zu Nachfragen durch den Auditor führen *</t>
  </si>
  <si>
    <t>?</t>
  </si>
  <si>
    <t>Sie können daher die Zulassung beschleunigen, in dem Sie darauf achten, dass möglichst durchgängig das nebenstehende Zeichen erscheint</t>
  </si>
  <si>
    <t>ok</t>
  </si>
  <si>
    <t>* Das Zeichen bedeutet nicht zwangsläufig eine Ablehnung der Maßnahme. Es ist ein Hinweis, dass vom Standard abgwichen wird und hierfür in der Maßnahmebeschreibung entsprechende Gründe &amp; Nachweise beschrieben werden müssen</t>
  </si>
  <si>
    <t>Bitte beachten Sie die folgenden Hinweise  für das Tabellenblatt "Zusammenfassung":</t>
  </si>
  <si>
    <t>Kosten je Maßnahmestunde</t>
  </si>
  <si>
    <t>Zeugnisse</t>
  </si>
  <si>
    <t>Kostensatz pro Teilnehmer und Maßnahmestunde</t>
  </si>
  <si>
    <t>Check Überschreitung BDKS um</t>
  </si>
  <si>
    <t>Zwischenschritt für Bemerkungstext</t>
  </si>
  <si>
    <t>Bemerkung &amp; ggf. Ergänzung "spezifisch SGB II"
--&gt; Zertifikat</t>
  </si>
  <si>
    <t>Nr. gemäß Antrag</t>
  </si>
  <si>
    <t>Kosten je Maßnahme-stunde</t>
  </si>
  <si>
    <t>Gruppen-
größe</t>
  </si>
  <si>
    <t>Check</t>
  </si>
  <si>
    <t>OK</t>
  </si>
  <si>
    <t>Netto (d)</t>
  </si>
  <si>
    <t>Maßnahmedauer (I)</t>
  </si>
  <si>
    <t>Maßnahmedauer (II)</t>
  </si>
  <si>
    <t>Nebenrechnung Urlaubstage</t>
  </si>
  <si>
    <t>Tage Gesamt</t>
  </si>
  <si>
    <t>Umrechnung
Monate</t>
  </si>
  <si>
    <t>Urlaubs-anspruch in d</t>
  </si>
  <si>
    <t>Freie Tage</t>
  </si>
  <si>
    <t>Praktikum</t>
  </si>
  <si>
    <t>SGB II spezifisch ?</t>
  </si>
  <si>
    <t>Dauer des Praktium in Wochen</t>
  </si>
  <si>
    <t>Wochen-arbeitszeit</t>
  </si>
  <si>
    <t>BDKS</t>
  </si>
  <si>
    <t>M geprüft ?</t>
  </si>
  <si>
    <t>Stichprobe ok?</t>
  </si>
  <si>
    <t>Verwaltungs (h) vs. TN (h)</t>
  </si>
  <si>
    <t>Anteil Unterauftragnehmer</t>
  </si>
  <si>
    <t>max. P-Kosten</t>
  </si>
  <si>
    <t>Gemein-kosten</t>
  </si>
  <si>
    <t>Wagnis &amp; Gewinn</t>
  </si>
  <si>
    <t>TN (h)</t>
  </si>
  <si>
    <t>Verwaltungs (h)</t>
  </si>
  <si>
    <t>%</t>
  </si>
  <si>
    <t>Gesamt UE
(TN)</t>
  </si>
  <si>
    <t>UE durch UA</t>
  </si>
  <si>
    <t>Stichprobe bis 30 Maßnahmen</t>
  </si>
  <si>
    <t>Verwaltung (h) vs TN (h)</t>
  </si>
  <si>
    <t>1 Woche = 5 Tage a 8 h --&gt; 40 h</t>
  </si>
  <si>
    <t>1 Monat = 21 Tage a 8 h --&gt; 168 h</t>
  </si>
  <si>
    <t>Verwaltungs (h) (o. Soz.Päd)</t>
  </si>
  <si>
    <t>Soz.Päd (h)</t>
  </si>
  <si>
    <t>Ausbilder-St. vs. TN-St. (o. Prak.)</t>
  </si>
  <si>
    <t>Selbst-studium (UE)</t>
  </si>
  <si>
    <t>Einheit</t>
  </si>
  <si>
    <t>Praktikums-betreuung</t>
  </si>
  <si>
    <t>Nebenrechnung Personalkosten</t>
  </si>
  <si>
    <t>max</t>
  </si>
  <si>
    <t>Fach 1</t>
  </si>
  <si>
    <t>Fach 2</t>
  </si>
  <si>
    <t>Fach 3</t>
  </si>
  <si>
    <t>Fach 4</t>
  </si>
  <si>
    <t>Fach 5</t>
  </si>
  <si>
    <t>Fach sons</t>
  </si>
  <si>
    <t>Prakt-betr</t>
  </si>
  <si>
    <t>PL</t>
  </si>
  <si>
    <t>TN-verw</t>
  </si>
  <si>
    <t>V-Coach</t>
  </si>
  <si>
    <t>Sozpäd</t>
  </si>
  <si>
    <t>Nebenrechnung Raumtage</t>
  </si>
  <si>
    <t>Raumtage</t>
  </si>
  <si>
    <t>Praktikums-tage</t>
  </si>
  <si>
    <t>TN-Tage o. Praktikum</t>
  </si>
  <si>
    <t>Raumtage vs. TN-Tage (o. Prak.)</t>
  </si>
  <si>
    <t># M im Antrag</t>
  </si>
  <si>
    <t># M &gt; BDKS</t>
  </si>
  <si>
    <t>Nr. 1</t>
  </si>
  <si>
    <t>Nr. 2</t>
  </si>
  <si>
    <t>Nr. 4</t>
  </si>
  <si>
    <t>Nr. 5</t>
  </si>
  <si>
    <t>und</t>
  </si>
  <si>
    <t>Korrektur der "großen" Zahlen</t>
  </si>
  <si>
    <t>Nebenrechnung Referenzauswahl nach M-Ziel</t>
  </si>
  <si>
    <t>M Dauer in (d)</t>
  </si>
  <si>
    <t>über 6 Monate (&gt;126 d)</t>
  </si>
  <si>
    <t>bis (einschl.) 4 Wochen (max. 20 d)</t>
  </si>
  <si>
    <t>bis (einschl.) 6 Monate (max. 126 d)</t>
  </si>
  <si>
    <t>NR nach Dauer (ohne M &gt; BDK)</t>
  </si>
  <si>
    <t>NR nach Praktikum (ohne M&gt;BDKS)</t>
  </si>
  <si>
    <t>Typisierung</t>
  </si>
  <si>
    <t>nach Ziel</t>
  </si>
  <si>
    <t>nach Dauer</t>
  </si>
  <si>
    <t>nach Prak</t>
  </si>
  <si>
    <t>TYP</t>
  </si>
  <si>
    <t>1-4W-oP</t>
  </si>
  <si>
    <t>1-4W-mP</t>
  </si>
  <si>
    <t>1-6M-oP</t>
  </si>
  <si>
    <t>1-6M-mP</t>
  </si>
  <si>
    <t>1-ü6M-oP</t>
  </si>
  <si>
    <t>1-ü6M-mP</t>
  </si>
  <si>
    <t>2-4W-oP</t>
  </si>
  <si>
    <t>2-4W-mP</t>
  </si>
  <si>
    <t>2-6M-oP</t>
  </si>
  <si>
    <t>2-6M-mP</t>
  </si>
  <si>
    <t>2-ü6M-oP</t>
  </si>
  <si>
    <t>2-ü6M-mP</t>
  </si>
  <si>
    <t>4-ü6M-oP</t>
  </si>
  <si>
    <t>4-ü6M-mP</t>
  </si>
  <si>
    <t>4-4W-oP</t>
  </si>
  <si>
    <t>4-4W-mP</t>
  </si>
  <si>
    <t>4-6M-oP</t>
  </si>
  <si>
    <t>4-6M-mP</t>
  </si>
  <si>
    <t>5-4W-mP</t>
  </si>
  <si>
    <t>5-6M-oP</t>
  </si>
  <si>
    <t>5-6M-mP</t>
  </si>
  <si>
    <t>5-ü6M-oP</t>
  </si>
  <si>
    <t>5-ü6M-mP</t>
  </si>
  <si>
    <t>5-4W-oP</t>
  </si>
  <si>
    <t># M beantragt</t>
  </si>
  <si>
    <t>davon # M &gt; BDKS</t>
  </si>
  <si>
    <t>verbleiben</t>
  </si>
  <si>
    <t>für die Referenzauswahl</t>
  </si>
  <si>
    <t># M in SP gemäß Wurzelverfahren</t>
  </si>
  <si>
    <t># M gemäß relevante Cluster</t>
  </si>
  <si>
    <t>Dabei muss die Stichprobe (SP) die folgenden Cluster berücksichtigen:</t>
  </si>
  <si>
    <t>Bestimmung der zu prüfenden Anzahl an Maßnahmen</t>
  </si>
  <si>
    <t>M weil oberhalb BDKS</t>
  </si>
  <si>
    <t>gemäß Stichprobenverfahren. Dabei sind die Maßnahmen aus den folgenden Clustern zu berücksichtigen</t>
  </si>
  <si>
    <t>NR %-Verteilung der M in den Clustern</t>
  </si>
  <si>
    <t>verbleibende M für Stichprobe</t>
  </si>
  <si>
    <t>M - Typ (Stichproben-Cluster)</t>
  </si>
  <si>
    <t>Einzel-prüfung
&gt; BDKS</t>
  </si>
  <si>
    <t>Abweichung SOLL vs. IST</t>
  </si>
  <si>
    <t>zu prüfen sind (SOLL)</t>
  </si>
  <si>
    <t>geprüft sind (IST)</t>
  </si>
  <si>
    <t>der ganze Sch… nochmal für den S-Verweis nicht in einer Matrix ….</t>
  </si>
  <si>
    <t>Maßnahmen gemäß Regelwerk zu prüfen sind … (SOLL)</t>
  </si>
  <si>
    <t>Die Regularien zur Ermittlung der Stichprobe wurden vom Beirat maximal verkompliziert. Die Typisierung am Ende der Kalkulationstabelle (ab Zeile 190) zeigt Ihnen auf, wieviele Maßnahmen welchen Types in die Stichprobe gehören.</t>
  </si>
  <si>
    <r>
      <t xml:space="preserve">1. Element bezieht sich auf das Maßnahmeziel, d.h. handelt es sich um eine Maßnahme nach § 45 Abs. 1 Satz 1 </t>
    </r>
    <r>
      <rPr>
        <b/>
        <sz val="11"/>
        <color theme="1"/>
        <rFont val="Calibri"/>
        <family val="2"/>
        <scheme val="minor"/>
      </rPr>
      <t>Nr. 1</t>
    </r>
    <r>
      <rPr>
        <sz val="11"/>
        <color theme="1"/>
        <rFont val="Calibri"/>
        <family val="2"/>
        <scheme val="minor"/>
      </rPr>
      <t xml:space="preserve"> SGB III Heranführung an den Ausbildungs- und Arbeitsmarkt </t>
    </r>
    <r>
      <rPr>
        <u/>
        <sz val="11"/>
        <color theme="1"/>
        <rFont val="Calibri"/>
        <family val="2"/>
        <scheme val="minor"/>
      </rPr>
      <t>vs.</t>
    </r>
    <r>
      <rPr>
        <sz val="11"/>
        <color theme="1"/>
        <rFont val="Calibri"/>
        <family val="2"/>
        <scheme val="minor"/>
      </rPr>
      <t xml:space="preserve"> § 45 Abs. 1 Satz 1</t>
    </r>
    <r>
      <rPr>
        <b/>
        <sz val="11"/>
        <color theme="1"/>
        <rFont val="Calibri"/>
        <family val="2"/>
        <scheme val="minor"/>
      </rPr>
      <t xml:space="preserve"> Nr. 2</t>
    </r>
    <r>
      <rPr>
        <sz val="11"/>
        <color theme="1"/>
        <rFont val="Calibri"/>
        <family val="2"/>
        <scheme val="minor"/>
      </rPr>
      <t xml:space="preserve"> SGB III Feststellung, Verringerung oder Beseitigung von Vermittlungshemmnissen</t>
    </r>
    <r>
      <rPr>
        <u/>
        <sz val="11"/>
        <color theme="1"/>
        <rFont val="Calibri"/>
        <family val="2"/>
        <scheme val="minor"/>
      </rPr>
      <t xml:space="preserve"> vs.</t>
    </r>
    <r>
      <rPr>
        <sz val="11"/>
        <color theme="1"/>
        <rFont val="Calibri"/>
        <family val="2"/>
        <scheme val="minor"/>
      </rPr>
      <t xml:space="preserve"> § 45 Abs. 1 Satz 1 </t>
    </r>
    <r>
      <rPr>
        <b/>
        <sz val="11"/>
        <color theme="1"/>
        <rFont val="Calibri"/>
        <family val="2"/>
        <scheme val="minor"/>
      </rPr>
      <t>Nr. 4</t>
    </r>
    <r>
      <rPr>
        <sz val="11"/>
        <color theme="1"/>
        <rFont val="Calibri"/>
        <family val="2"/>
        <scheme val="minor"/>
      </rPr>
      <t xml:space="preserve"> SGB III Heranführung an eine selbständige Tätigkeit </t>
    </r>
    <r>
      <rPr>
        <u/>
        <sz val="11"/>
        <color theme="1"/>
        <rFont val="Calibri"/>
        <family val="2"/>
        <scheme val="minor"/>
      </rPr>
      <t>vs.</t>
    </r>
    <r>
      <rPr>
        <sz val="11"/>
        <color theme="1"/>
        <rFont val="Calibri"/>
        <family val="2"/>
        <scheme val="minor"/>
      </rPr>
      <t xml:space="preserve"> § 45 Abs. 1 Satz 1 </t>
    </r>
    <r>
      <rPr>
        <b/>
        <sz val="11"/>
        <color theme="1"/>
        <rFont val="Calibri"/>
        <family val="2"/>
        <scheme val="minor"/>
      </rPr>
      <t>Nr. 5</t>
    </r>
    <r>
      <rPr>
        <sz val="11"/>
        <color theme="1"/>
        <rFont val="Calibri"/>
        <family val="2"/>
        <scheme val="minor"/>
      </rPr>
      <t xml:space="preserve"> SGB III Stabilisierung einer Beschäftigungsaufnahme.</t>
    </r>
  </si>
  <si>
    <r>
      <t xml:space="preserve">2. Element bezieht sich auf die Maßnahmedauer. Hier wird zwischen Maßnahmen mit einer maximalen Gesamtdauer von höchstens 4 Wochen </t>
    </r>
    <r>
      <rPr>
        <b/>
        <sz val="11"/>
        <color theme="1"/>
        <rFont val="Calibri"/>
        <family val="2"/>
        <scheme val="minor"/>
      </rPr>
      <t>(4W)</t>
    </r>
    <r>
      <rPr>
        <u/>
        <sz val="11"/>
        <color theme="1"/>
        <rFont val="Calibri"/>
        <family val="2"/>
        <scheme val="minor"/>
      </rPr>
      <t xml:space="preserve"> vs.</t>
    </r>
    <r>
      <rPr>
        <sz val="11"/>
        <color theme="1"/>
        <rFont val="Calibri"/>
        <family val="2"/>
        <scheme val="minor"/>
      </rPr>
      <t xml:space="preserve"> von höchstens 6 Monaten</t>
    </r>
    <r>
      <rPr>
        <b/>
        <sz val="11"/>
        <color theme="1"/>
        <rFont val="Calibri"/>
        <family val="2"/>
        <scheme val="minor"/>
      </rPr>
      <t xml:space="preserve"> (6M)</t>
    </r>
    <r>
      <rPr>
        <sz val="11"/>
        <color theme="1"/>
        <rFont val="Calibri"/>
        <family val="2"/>
        <scheme val="minor"/>
      </rPr>
      <t xml:space="preserve"> </t>
    </r>
    <r>
      <rPr>
        <u/>
        <sz val="11"/>
        <color theme="1"/>
        <rFont val="Calibri"/>
        <family val="2"/>
        <scheme val="minor"/>
      </rPr>
      <t>vs.</t>
    </r>
    <r>
      <rPr>
        <sz val="11"/>
        <color theme="1"/>
        <rFont val="Calibri"/>
        <family val="2"/>
        <scheme val="minor"/>
      </rPr>
      <t xml:space="preserve"> von über 6 Monaten </t>
    </r>
    <r>
      <rPr>
        <b/>
        <sz val="11"/>
        <color theme="1"/>
        <rFont val="Calibri"/>
        <family val="2"/>
        <scheme val="minor"/>
      </rPr>
      <t>(ü6M)</t>
    </r>
    <r>
      <rPr>
        <sz val="11"/>
        <color theme="1"/>
        <rFont val="Calibri"/>
        <family val="2"/>
        <scheme val="minor"/>
      </rPr>
      <t xml:space="preserve"> unterschieden.</t>
    </r>
  </si>
  <si>
    <r>
      <t>3. Element bezieht sich auf die Möglichkeit, dass bestimmte Maßnahmen mit</t>
    </r>
    <r>
      <rPr>
        <b/>
        <sz val="11"/>
        <color theme="1"/>
        <rFont val="Calibri"/>
        <family val="2"/>
        <scheme val="minor"/>
      </rPr>
      <t xml:space="preserve"> (mP)</t>
    </r>
    <r>
      <rPr>
        <sz val="11"/>
        <color theme="1"/>
        <rFont val="Calibri"/>
        <family val="2"/>
        <scheme val="minor"/>
      </rPr>
      <t xml:space="preserve"> oder ohne Praktikum</t>
    </r>
    <r>
      <rPr>
        <b/>
        <sz val="11"/>
        <color theme="1"/>
        <rFont val="Calibri"/>
        <family val="2"/>
        <scheme val="minor"/>
      </rPr>
      <t xml:space="preserve"> (oP)</t>
    </r>
    <r>
      <rPr>
        <sz val="11"/>
        <color theme="1"/>
        <rFont val="Calibri"/>
        <family val="2"/>
        <scheme val="minor"/>
      </rPr>
      <t xml:space="preserve"> konzipiert werden können.</t>
    </r>
  </si>
  <si>
    <t>Der Code (Bsp. siehe rechts) mit dem die verschiedenen Maßnahmetypen bezeichnet werden, setzt sich aus 3 Elementen zusammen.</t>
  </si>
  <si>
    <r>
      <t>Gemäß der Vorgaben des Beirates müssen alle im Antrag zur Maßnahmeprüfung betroffenen Elemente Teil der Stichprobe sein. Maßnahmen bei denen der BDKS nicht eingehalten wird, können nicht Teil der Stichporbe sein und müssen</t>
    </r>
    <r>
      <rPr>
        <b/>
        <u/>
        <sz val="11"/>
        <color theme="1"/>
        <rFont val="Calibri"/>
        <family val="2"/>
        <scheme val="minor"/>
      </rPr>
      <t xml:space="preserve"> immer</t>
    </r>
    <r>
      <rPr>
        <sz val="11"/>
        <color theme="1"/>
        <rFont val="Calibri"/>
        <family val="2"/>
        <scheme val="minor"/>
      </rPr>
      <t xml:space="preserve"> einzeln geprüft werden.</t>
    </r>
  </si>
  <si>
    <t>Delta (gemäß Auswahl (Zeile 188)  IST) vs. (SOLL)</t>
  </si>
  <si>
    <t>NV</t>
  </si>
  <si>
    <t>---</t>
  </si>
  <si>
    <t>NOK</t>
  </si>
  <si>
    <t>Kalkulation</t>
  </si>
  <si>
    <r>
      <t xml:space="preserve">§ 45 Abs. 1 Satz 1 Nr. 2 SGB III Feststellung, Verringerung oder Beseitigung von Vermittlungshemmnissen </t>
    </r>
    <r>
      <rPr>
        <b/>
        <sz val="9"/>
        <color rgb="FFFF0000"/>
        <rFont val="Arial"/>
        <family val="2"/>
      </rPr>
      <t>(Maßnahmeteile bei einem AG über 6 bis 12 Wochen)</t>
    </r>
  </si>
  <si>
    <r>
      <t xml:space="preserve">§ 45 Abs. 1 Satz 1 Nr. 2 SGB III Feststellung, Verringerung oder Beseitigung von Vermittlungshemmnissen </t>
    </r>
    <r>
      <rPr>
        <b/>
        <sz val="9"/>
        <color rgb="FFFF0000"/>
        <rFont val="Arial"/>
        <family val="2"/>
      </rPr>
      <t>(Maßnahmeteile bei einem AG bis 6 Wochen)</t>
    </r>
  </si>
  <si>
    <t>BDKS gültig ab 01.06.2017</t>
  </si>
  <si>
    <t xml:space="preserve">1 1 </t>
  </si>
  <si>
    <t xml:space="preserve">1 2 </t>
  </si>
  <si>
    <t xml:space="preserve">2 1 </t>
  </si>
  <si>
    <t xml:space="preserve">2 2 </t>
  </si>
  <si>
    <t xml:space="preserve">3 1 </t>
  </si>
  <si>
    <t xml:space="preserve">3 2 </t>
  </si>
  <si>
    <t xml:space="preserve">4 1 </t>
  </si>
  <si>
    <t xml:space="preserve">4 2 </t>
  </si>
  <si>
    <t xml:space="preserve">5 1 </t>
  </si>
  <si>
    <t xml:space="preserve">5 2 </t>
  </si>
  <si>
    <t>Dauer für Vermittlung beruflicher Kenntnisse in Wochen</t>
  </si>
  <si>
    <t>Ausb. (UE) o. Prakt.</t>
  </si>
  <si>
    <t>TN (kalk. UE) o. Selbstlern. &amp; Prakt</t>
  </si>
  <si>
    <t>Gesamt (UE)
(TN)</t>
  </si>
  <si>
    <t>Ausb. (UE)</t>
  </si>
  <si>
    <t>M Dauer in Wochen</t>
  </si>
  <si>
    <t>Gesamt-dauer in Wochen</t>
  </si>
  <si>
    <t>Berufliche Kenntnis-vermittlung in Wochen</t>
  </si>
  <si>
    <t>Anzahl Unterrichts-einheiten</t>
  </si>
  <si>
    <t xml:space="preserve">Gesamtdauer der Maßnahme (h) </t>
  </si>
  <si>
    <t>BDKS gem. der aktuell gültigen B-DKS-Tabelle
https://www.arbeitsagentur.de/bildungstraeger/akkreditierung-zulassung</t>
  </si>
  <si>
    <t xml:space="preserve">Tage </t>
  </si>
  <si>
    <t>Woche</t>
  </si>
  <si>
    <t>Gesamt-
UE</t>
  </si>
  <si>
    <t>maximal 12 Wochen (§45 Abs. 8 SGB III)</t>
  </si>
  <si>
    <t>Erfolgen Maßnahmeteile bei einem Arbeitgeber?</t>
  </si>
  <si>
    <t>Maßnahmeteile bei einem Arbeitgeber in Wochen</t>
  </si>
  <si>
    <t>Wochenarbeitszeit der Teilnehmer beim Arbeitgeber (Zeitstunden)</t>
  </si>
  <si>
    <t>Gesamtzahl Stunden beim Arbeitgeber (Zeitstunden)</t>
  </si>
  <si>
    <t>Anzahl Tage beim Arbeitgeber pro Woche</t>
  </si>
  <si>
    <t>Umfang Unterricht (UE)</t>
  </si>
  <si>
    <t>Maßnahmeteile im Betrieb (Wochen)</t>
  </si>
  <si>
    <t>max. Dauer Maßnahme-anteile in einem Betrieb</t>
  </si>
  <si>
    <t>Rev. 07 / 07.18</t>
  </si>
  <si>
    <r>
      <rPr>
        <b/>
        <sz val="11"/>
        <color theme="1"/>
        <rFont val="Calibri"/>
        <family val="2"/>
        <scheme val="minor"/>
      </rPr>
      <t>ACHTUNG!!!</t>
    </r>
    <r>
      <rPr>
        <sz val="11"/>
        <color theme="1"/>
        <rFont val="Calibri"/>
        <family val="2"/>
        <scheme val="minor"/>
      </rPr>
      <t xml:space="preserve">
Die BDKS-Tabelle wird jährlich angepasst - bitte tragen Sie immer den aktuell gültigen Wert 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</si>
</sst>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164" formatCode="#,##0.00\ &quot;€&quot;"/>
    <numFmt numFmtId="165" formatCode="#,##0.00\ [$€-407];\-#,##0.00\ [$€-407]"/>
    <numFmt numFmtId="166" formatCode="_([$€]* #,##0.00_);_([$€]* \(#,##0.00\);_([$€]* &quot;-&quot;??_);_(@_)"/>
    <numFmt numFmtId="167" formatCode="0.0&quot; h/Woche&quot;"/>
    <numFmt numFmtId="168" formatCode="General&quot; Tage&quot;"/>
    <numFmt numFmtId="169" formatCode="General&quot; UE&quot;"/>
    <numFmt numFmtId="170" formatCode="General&quot; Minuten&quot;"/>
    <numFmt numFmtId="171" formatCode="General&quot; h&quot;"/>
    <numFmt numFmtId="172" formatCode="_-* #,##0.00&quot; €&quot;_-;\-* #,##0.00&quot; €&quot;_-;_-* \-??&quot; €&quot;_-;_-@_-"/>
    <numFmt numFmtId="173" formatCode="0&quot; Tage&quot;"/>
    <numFmt numFmtId="174" formatCode="\-000"/>
    <numFmt numFmtId="175" formatCode="00"/>
    <numFmt numFmtId="176" formatCode="000000"/>
    <numFmt numFmtId="177" formatCode="0.0"/>
    <numFmt numFmtId="178" formatCode="General&quot; h/Woche&quot;"/>
    <numFmt numFmtId="179" formatCode="_-* #,##0&quot; €&quot;_-;\-* #,##0&quot; €&quot;_-;_-* \-??&quot; €&quot;_-;_-@_-"/>
    <numFmt numFmtId="180" formatCode="0.0%"/>
    <numFmt numFmtId="181" formatCode="#,##0.0000\ &quot;€&quot;;\-#,##0.0000\ &quot;€&quot;"/>
    <numFmt numFmtId="182" formatCode="General\ &quot;Wochen&quot;"/>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MS Sans Serif"/>
      <family val="2"/>
    </font>
    <font>
      <sz val="10"/>
      <color indexed="8"/>
      <name val="Arial"/>
      <family val="2"/>
    </font>
    <font>
      <sz val="11"/>
      <color indexed="8"/>
      <name val="Calibri"/>
      <family val="2"/>
    </font>
    <font>
      <b/>
      <sz val="10"/>
      <name val="Arial"/>
      <family val="2"/>
    </font>
    <font>
      <i/>
      <sz val="10"/>
      <color indexed="8"/>
      <name val="Arial"/>
      <family val="2"/>
    </font>
    <font>
      <i/>
      <sz val="10"/>
      <name val="Arial"/>
      <family val="2"/>
    </font>
    <font>
      <b/>
      <i/>
      <sz val="10"/>
      <color indexed="8"/>
      <name val="Arial"/>
      <family val="2"/>
    </font>
    <font>
      <b/>
      <i/>
      <sz val="10"/>
      <name val="Arial"/>
      <family val="2"/>
    </font>
    <font>
      <b/>
      <sz val="8"/>
      <color indexed="8"/>
      <name val="Tahoma"/>
      <family val="2"/>
    </font>
    <font>
      <sz val="8"/>
      <color indexed="8"/>
      <name val="Tahoma"/>
      <family val="2"/>
    </font>
    <font>
      <sz val="12"/>
      <color theme="1"/>
      <name val="Calibri"/>
      <family val="2"/>
      <scheme val="minor"/>
    </font>
    <font>
      <b/>
      <sz val="12"/>
      <color theme="1"/>
      <name val="Calibri"/>
      <family val="2"/>
      <scheme val="minor"/>
    </font>
    <font>
      <sz val="9"/>
      <color indexed="81"/>
      <name val="Tahoma"/>
      <family val="2"/>
    </font>
    <font>
      <b/>
      <sz val="9"/>
      <color indexed="81"/>
      <name val="Tahoma"/>
      <family val="2"/>
    </font>
    <font>
      <b/>
      <u/>
      <sz val="9"/>
      <color indexed="81"/>
      <name val="Tahoma"/>
      <family val="2"/>
    </font>
    <font>
      <b/>
      <u/>
      <sz val="10"/>
      <color indexed="8"/>
      <name val="Arial"/>
      <family val="2"/>
    </font>
    <font>
      <sz val="9"/>
      <color indexed="8"/>
      <name val="Tahoma"/>
      <family val="2"/>
    </font>
    <font>
      <b/>
      <sz val="9"/>
      <color indexed="8"/>
      <name val="Tahoma"/>
      <family val="2"/>
    </font>
    <font>
      <sz val="11"/>
      <color theme="1"/>
      <name val="Arial"/>
      <family val="2"/>
    </font>
    <font>
      <sz val="10"/>
      <color theme="1"/>
      <name val="Arial"/>
      <family val="2"/>
    </font>
    <font>
      <sz val="9"/>
      <color theme="1"/>
      <name val="Arial"/>
      <family val="2"/>
    </font>
    <font>
      <b/>
      <sz val="9"/>
      <color rgb="FFFF0000"/>
      <name val="Arial"/>
      <family val="2"/>
    </font>
    <font>
      <sz val="10"/>
      <name val="Arial"/>
      <family val="2"/>
    </font>
    <font>
      <sz val="10"/>
      <color indexed="81"/>
      <name val="Tahoma"/>
      <family val="2"/>
    </font>
    <font>
      <b/>
      <sz val="10"/>
      <color indexed="8"/>
      <name val="Arial"/>
      <family val="2"/>
    </font>
    <font>
      <b/>
      <sz val="9"/>
      <color indexed="81"/>
      <name val="Arial"/>
      <family val="2"/>
    </font>
    <font>
      <sz val="9"/>
      <color indexed="81"/>
      <name val="Arial"/>
      <family val="2"/>
    </font>
    <font>
      <u/>
      <sz val="9"/>
      <color indexed="81"/>
      <name val="Tahoma"/>
      <family val="2"/>
    </font>
    <font>
      <sz val="11"/>
      <name val="Calibri"/>
      <family val="2"/>
      <scheme val="minor"/>
    </font>
    <font>
      <b/>
      <sz val="11"/>
      <color rgb="FFFF0000"/>
      <name val="Arial"/>
      <family val="2"/>
    </font>
    <font>
      <sz val="9"/>
      <color indexed="81"/>
      <name val="Tahoma"/>
      <charset val="1"/>
    </font>
    <font>
      <b/>
      <sz val="9"/>
      <color indexed="81"/>
      <name val="Tahoma"/>
      <charset val="1"/>
    </font>
    <font>
      <b/>
      <sz val="10"/>
      <color theme="0"/>
      <name val="Arial"/>
      <family val="2"/>
    </font>
    <font>
      <b/>
      <sz val="9"/>
      <color theme="0"/>
      <name val="Arial"/>
      <family val="2"/>
    </font>
    <font>
      <b/>
      <sz val="9"/>
      <color theme="1"/>
      <name val="Arial"/>
      <family val="2"/>
    </font>
    <font>
      <sz val="10"/>
      <color theme="0"/>
      <name val="Arial"/>
      <family val="2"/>
    </font>
    <font>
      <b/>
      <sz val="10"/>
      <color indexed="16"/>
      <name val="Arial"/>
      <family val="2"/>
    </font>
    <font>
      <u/>
      <sz val="11"/>
      <color theme="1"/>
      <name val="Calibri"/>
      <family val="2"/>
      <scheme val="minor"/>
    </font>
    <font>
      <b/>
      <u/>
      <sz val="11"/>
      <color theme="1"/>
      <name val="Calibri"/>
      <family val="2"/>
      <scheme val="minor"/>
    </font>
    <font>
      <b/>
      <sz val="9"/>
      <color indexed="10"/>
      <name val="Tahoma"/>
      <family val="2"/>
    </font>
  </fonts>
  <fills count="2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26"/>
      </patternFill>
    </fill>
    <fill>
      <patternFill patternType="solid">
        <fgColor theme="0" tint="-0.14999847407452621"/>
        <bgColor indexed="31"/>
      </patternFill>
    </fill>
    <fill>
      <patternFill patternType="solid">
        <fgColor rgb="FFFF0000"/>
        <bgColor indexed="64"/>
      </patternFill>
    </fill>
    <fill>
      <patternFill patternType="solid">
        <fgColor theme="9" tint="0.59999389629810485"/>
        <bgColor indexed="64"/>
      </patternFill>
    </fill>
    <fill>
      <patternFill patternType="solid">
        <fgColor theme="9" tint="0.59999389629810485"/>
        <bgColor indexed="31"/>
      </patternFill>
    </fill>
    <fill>
      <patternFill patternType="solid">
        <fgColor rgb="FFFFC0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C00"/>
        <bgColor indexed="31"/>
      </patternFill>
    </fill>
    <fill>
      <patternFill patternType="solid">
        <fgColor rgb="FFFFCC00"/>
        <bgColor indexed="64"/>
      </patternFill>
    </fill>
    <fill>
      <patternFill patternType="solid">
        <fgColor theme="3" tint="0.59999389629810485"/>
        <bgColor indexed="64"/>
      </patternFill>
    </fill>
    <fill>
      <patternFill patternType="solid">
        <fgColor indexed="47"/>
        <bgColor indexed="22"/>
      </patternFill>
    </fill>
    <fill>
      <patternFill patternType="solid">
        <fgColor theme="3"/>
        <bgColor indexed="64"/>
      </patternFill>
    </fill>
    <fill>
      <patternFill patternType="solid">
        <fgColor rgb="FFFFC000"/>
        <bgColor indexed="31"/>
      </patternFill>
    </fill>
    <fill>
      <patternFill patternType="solid">
        <fgColor indexed="46"/>
        <bgColor indexed="24"/>
      </patternFill>
    </fill>
    <fill>
      <patternFill patternType="solid">
        <fgColor theme="1"/>
        <bgColor indexed="64"/>
      </patternFill>
    </fill>
    <fill>
      <patternFill patternType="solid">
        <fgColor indexed="22"/>
        <bgColor indexed="31"/>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theme="3"/>
      </left>
      <right style="thin">
        <color theme="3"/>
      </right>
      <top style="thick">
        <color theme="3"/>
      </top>
      <bottom style="thin">
        <color theme="3"/>
      </bottom>
      <diagonal/>
    </border>
    <border>
      <left style="thin">
        <color theme="3"/>
      </left>
      <right style="thin">
        <color theme="3"/>
      </right>
      <top style="thick">
        <color theme="3"/>
      </top>
      <bottom style="thin">
        <color theme="3"/>
      </bottom>
      <diagonal/>
    </border>
    <border>
      <left style="thin">
        <color theme="3"/>
      </left>
      <right style="thick">
        <color theme="3"/>
      </right>
      <top style="thick">
        <color theme="3"/>
      </top>
      <bottom style="thin">
        <color theme="3"/>
      </bottom>
      <diagonal/>
    </border>
    <border>
      <left style="thick">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ck">
        <color theme="3"/>
      </right>
      <top style="thin">
        <color theme="3"/>
      </top>
      <bottom style="thin">
        <color theme="3"/>
      </bottom>
      <diagonal/>
    </border>
    <border>
      <left style="thick">
        <color theme="3"/>
      </left>
      <right style="thin">
        <color theme="3"/>
      </right>
      <top style="thin">
        <color theme="3"/>
      </top>
      <bottom style="thick">
        <color theme="3"/>
      </bottom>
      <diagonal/>
    </border>
    <border>
      <left style="thin">
        <color theme="3"/>
      </left>
      <right style="thin">
        <color theme="3"/>
      </right>
      <top style="thin">
        <color theme="3"/>
      </top>
      <bottom style="thick">
        <color theme="3"/>
      </bottom>
      <diagonal/>
    </border>
    <border>
      <left style="thin">
        <color theme="3"/>
      </left>
      <right style="thick">
        <color theme="3"/>
      </right>
      <top style="thin">
        <color theme="3"/>
      </top>
      <bottom style="thick">
        <color theme="3"/>
      </bottom>
      <diagonal/>
    </border>
    <border>
      <left style="thick">
        <color theme="3"/>
      </left>
      <right style="thick">
        <color theme="3"/>
      </right>
      <top style="thick">
        <color theme="3"/>
      </top>
      <bottom style="thick">
        <color theme="3"/>
      </bottom>
      <diagonal/>
    </border>
    <border>
      <left/>
      <right style="thin">
        <color theme="3"/>
      </right>
      <top style="thick">
        <color theme="3"/>
      </top>
      <bottom style="thick">
        <color theme="3"/>
      </bottom>
      <diagonal/>
    </border>
    <border>
      <left/>
      <right style="thin">
        <color theme="3"/>
      </right>
      <top style="thin">
        <color theme="3"/>
      </top>
      <bottom style="thin">
        <color theme="3"/>
      </bottom>
      <diagonal/>
    </border>
    <border>
      <left style="thick">
        <color theme="3"/>
      </left>
      <right style="thick">
        <color theme="3"/>
      </right>
      <top style="thin">
        <color theme="3"/>
      </top>
      <bottom style="thin">
        <color theme="3"/>
      </bottom>
      <diagonal/>
    </border>
    <border>
      <left style="thick">
        <color theme="3"/>
      </left>
      <right style="thick">
        <color theme="3"/>
      </right>
      <top style="thin">
        <color theme="3"/>
      </top>
      <bottom style="thick">
        <color theme="3"/>
      </bottom>
      <diagonal/>
    </border>
    <border>
      <left/>
      <right style="thin">
        <color theme="3"/>
      </right>
      <top style="thin">
        <color theme="3"/>
      </top>
      <bottom style="thick">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ck">
        <color theme="3"/>
      </right>
      <top/>
      <bottom style="thin">
        <color theme="3"/>
      </bottom>
      <diagonal/>
    </border>
    <border>
      <left style="thin">
        <color theme="3"/>
      </left>
      <right style="thin">
        <color theme="3"/>
      </right>
      <top style="thick">
        <color theme="3"/>
      </top>
      <bottom style="thick">
        <color theme="3"/>
      </bottom>
      <diagonal/>
    </border>
    <border>
      <left style="thin">
        <color theme="3"/>
      </left>
      <right style="thick">
        <color theme="3"/>
      </right>
      <top style="thick">
        <color theme="3"/>
      </top>
      <bottom style="thick">
        <color theme="3"/>
      </bottom>
      <diagonal/>
    </border>
    <border>
      <left/>
      <right style="thin">
        <color theme="3"/>
      </right>
      <top/>
      <bottom style="thin">
        <color theme="3"/>
      </bottom>
      <diagonal/>
    </border>
    <border>
      <left style="thick">
        <color theme="3"/>
      </left>
      <right style="thick">
        <color theme="3"/>
      </right>
      <top/>
      <bottom style="thin">
        <color theme="3"/>
      </bottom>
      <diagonal/>
    </border>
    <border>
      <left style="thick">
        <color theme="3"/>
      </left>
      <right style="thick">
        <color theme="3"/>
      </right>
      <top style="thin">
        <color theme="3"/>
      </top>
      <bottom/>
      <diagonal/>
    </border>
    <border>
      <left/>
      <right style="thin">
        <color theme="3"/>
      </right>
      <top style="thick">
        <color theme="3"/>
      </top>
      <bottom style="thin">
        <color theme="3"/>
      </bottom>
      <diagonal/>
    </border>
    <border>
      <left style="thin">
        <color theme="3"/>
      </left>
      <right/>
      <top style="thick">
        <color theme="3"/>
      </top>
      <bottom style="thin">
        <color theme="3"/>
      </bottom>
      <diagonal/>
    </border>
    <border>
      <left style="thin">
        <color theme="3"/>
      </left>
      <right/>
      <top style="thin">
        <color theme="3"/>
      </top>
      <bottom style="thin">
        <color theme="3"/>
      </bottom>
      <diagonal/>
    </border>
    <border>
      <left style="thick">
        <color theme="3"/>
      </left>
      <right style="thin">
        <color theme="3"/>
      </right>
      <top/>
      <bottom style="thin">
        <color theme="3"/>
      </bottom>
      <diagonal/>
    </border>
    <border>
      <left style="thin">
        <color theme="3"/>
      </left>
      <right/>
      <top style="thin">
        <color theme="3"/>
      </top>
      <bottom style="thick">
        <color theme="3"/>
      </bottom>
      <diagonal/>
    </border>
    <border>
      <left style="thin">
        <color theme="3"/>
      </left>
      <right/>
      <top/>
      <bottom style="thin">
        <color theme="3"/>
      </bottom>
      <diagonal/>
    </border>
    <border>
      <left style="thick">
        <color theme="3"/>
      </left>
      <right style="thin">
        <color theme="3"/>
      </right>
      <top style="thick">
        <color theme="3"/>
      </top>
      <bottom style="thick">
        <color theme="3"/>
      </bottom>
      <diagonal/>
    </border>
    <border>
      <left style="thick">
        <color theme="3"/>
      </left>
      <right style="thick">
        <color theme="3"/>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ck">
        <color theme="3"/>
      </top>
      <bottom style="thin">
        <color theme="3"/>
      </bottom>
      <diagonal/>
    </border>
    <border>
      <left style="thick">
        <color indexed="8"/>
      </left>
      <right style="thick">
        <color indexed="8"/>
      </right>
      <top style="thick">
        <color indexed="8"/>
      </top>
      <bottom style="thick">
        <color indexed="8"/>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4" fillId="0" borderId="0"/>
    <xf numFmtId="166" fontId="5" fillId="0" borderId="0" applyFont="0" applyFill="0" applyBorder="0" applyAlignment="0" applyProtection="0"/>
    <xf numFmtId="9" fontId="1" fillId="0" borderId="0" applyFont="0" applyFill="0" applyBorder="0" applyAlignment="0" applyProtection="0"/>
    <xf numFmtId="0" fontId="6" fillId="0" borderId="0"/>
  </cellStyleXfs>
  <cellXfs count="539">
    <xf numFmtId="0" fontId="0" fillId="0" borderId="0" xfId="0"/>
    <xf numFmtId="0" fontId="0" fillId="0" borderId="0" xfId="0" applyAlignment="1" applyProtection="1">
      <alignment horizontal="right"/>
    </xf>
    <xf numFmtId="0" fontId="0" fillId="4" borderId="0" xfId="0" applyFill="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4" borderId="0" xfId="0" applyFill="1" applyAlignment="1">
      <alignment vertical="center"/>
    </xf>
    <xf numFmtId="0" fontId="0" fillId="4" borderId="0" xfId="0" applyFill="1"/>
    <xf numFmtId="0" fontId="0" fillId="0" borderId="5" xfId="0" applyFont="1" applyBorder="1"/>
    <xf numFmtId="0" fontId="0" fillId="0" borderId="6" xfId="0" applyBorder="1"/>
    <xf numFmtId="170" fontId="0" fillId="0" borderId="7" xfId="0" applyNumberFormat="1" applyBorder="1" applyAlignment="1">
      <alignment horizontal="right"/>
    </xf>
    <xf numFmtId="0" fontId="0" fillId="0" borderId="8" xfId="0" applyFont="1" applyBorder="1"/>
    <xf numFmtId="0" fontId="0" fillId="0" borderId="9" xfId="0" applyBorder="1"/>
    <xf numFmtId="170" fontId="0" fillId="0" borderId="10" xfId="0" applyNumberFormat="1" applyBorder="1" applyAlignment="1">
      <alignment horizontal="right"/>
    </xf>
    <xf numFmtId="170" fontId="0" fillId="0" borderId="11" xfId="0" applyNumberFormat="1" applyBorder="1" applyAlignment="1">
      <alignment horizontal="right"/>
    </xf>
    <xf numFmtId="0" fontId="0" fillId="0" borderId="12" xfId="0" applyFont="1" applyBorder="1"/>
    <xf numFmtId="0" fontId="0" fillId="0" borderId="13" xfId="0" applyFont="1" applyBorder="1"/>
    <xf numFmtId="0" fontId="0" fillId="0" borderId="14" xfId="0" applyBorder="1"/>
    <xf numFmtId="0" fontId="0" fillId="0" borderId="15" xfId="0" applyBorder="1"/>
    <xf numFmtId="0" fontId="24" fillId="0" borderId="0" xfId="0" applyFont="1" applyAlignment="1">
      <alignment horizontal="center" vertical="center"/>
    </xf>
    <xf numFmtId="0" fontId="24" fillId="0" borderId="0" xfId="0" applyFont="1" applyAlignment="1">
      <alignment vertical="center"/>
    </xf>
    <xf numFmtId="164" fontId="24" fillId="0" borderId="0" xfId="0" applyNumberFormat="1" applyFont="1" applyAlignment="1">
      <alignment vertical="center"/>
    </xf>
    <xf numFmtId="0" fontId="0" fillId="0" borderId="0" xfId="0" applyAlignment="1" applyProtection="1">
      <alignment vertical="center"/>
    </xf>
    <xf numFmtId="0" fontId="23" fillId="0" borderId="0" xfId="0" applyFont="1" applyBorder="1" applyAlignment="1" applyProtection="1">
      <alignment vertical="center"/>
    </xf>
    <xf numFmtId="0" fontId="0" fillId="0" borderId="0" xfId="0" applyProtection="1"/>
    <xf numFmtId="165" fontId="0" fillId="0" borderId="0" xfId="0" applyNumberFormat="1" applyAlignment="1" applyProtection="1">
      <alignment horizontal="right"/>
    </xf>
    <xf numFmtId="164" fontId="0" fillId="0" borderId="0" xfId="0" applyNumberFormat="1" applyProtection="1"/>
    <xf numFmtId="0" fontId="14" fillId="0" borderId="0" xfId="0" applyFont="1" applyAlignment="1" applyProtection="1">
      <alignment vertical="center"/>
    </xf>
    <xf numFmtId="175" fontId="0" fillId="0" borderId="0" xfId="0" applyNumberFormat="1" applyAlignment="1" applyProtection="1">
      <alignment vertical="center"/>
    </xf>
    <xf numFmtId="176" fontId="0" fillId="0" borderId="0" xfId="0" applyNumberFormat="1" applyAlignment="1" applyProtection="1">
      <alignment vertical="center"/>
    </xf>
    <xf numFmtId="49" fontId="0" fillId="0" borderId="0" xfId="0" applyNumberFormat="1" applyAlignment="1" applyProtection="1">
      <alignment vertical="center"/>
    </xf>
    <xf numFmtId="44" fontId="0" fillId="0" borderId="20" xfId="1" applyFont="1" applyBorder="1" applyAlignment="1" applyProtection="1">
      <alignment horizontal="right"/>
    </xf>
    <xf numFmtId="0" fontId="5" fillId="9" borderId="20" xfId="7" applyFont="1" applyFill="1" applyBorder="1" applyAlignment="1" applyProtection="1">
      <alignment horizontal="right" vertical="center"/>
    </xf>
    <xf numFmtId="168" fontId="8" fillId="5" borderId="20" xfId="7" applyNumberFormat="1" applyFont="1" applyFill="1" applyBorder="1" applyAlignment="1" applyProtection="1">
      <alignment horizontal="right" vertical="center"/>
    </xf>
    <xf numFmtId="169" fontId="5" fillId="6" borderId="20" xfId="7" applyNumberFormat="1" applyFont="1" applyFill="1" applyBorder="1" applyAlignment="1" applyProtection="1">
      <alignment horizontal="right" vertical="center"/>
      <protection locked="0"/>
    </xf>
    <xf numFmtId="168" fontId="5" fillId="6" borderId="20" xfId="7" applyNumberFormat="1" applyFont="1" applyFill="1" applyBorder="1" applyAlignment="1" applyProtection="1">
      <alignment horizontal="right" vertical="center"/>
      <protection locked="0"/>
    </xf>
    <xf numFmtId="0" fontId="0" fillId="0" borderId="0" xfId="0" applyAlignment="1" applyProtection="1">
      <alignment horizontal="center" vertical="center"/>
    </xf>
    <xf numFmtId="0" fontId="0" fillId="16" borderId="0" xfId="0" applyNumberFormat="1" applyFill="1" applyAlignment="1" applyProtection="1">
      <alignment vertical="center"/>
      <protection locked="0"/>
    </xf>
    <xf numFmtId="0" fontId="0" fillId="16" borderId="0" xfId="0" applyNumberFormat="1" applyFont="1" applyFill="1" applyAlignment="1" applyProtection="1">
      <alignment vertical="center"/>
      <protection locked="0"/>
    </xf>
    <xf numFmtId="14" fontId="0" fillId="16" borderId="0" xfId="0" applyNumberFormat="1" applyFill="1" applyAlignment="1" applyProtection="1">
      <alignment vertical="center"/>
      <protection locked="0"/>
    </xf>
    <xf numFmtId="175" fontId="0" fillId="16" borderId="0" xfId="0" applyNumberFormat="1" applyFill="1" applyAlignment="1" applyProtection="1">
      <alignment vertical="center"/>
      <protection locked="0"/>
    </xf>
    <xf numFmtId="176" fontId="0" fillId="17" borderId="0" xfId="0" applyNumberFormat="1" applyFill="1" applyAlignment="1" applyProtection="1">
      <alignment vertical="center"/>
      <protection locked="0"/>
    </xf>
    <xf numFmtId="0" fontId="0" fillId="12" borderId="0" xfId="0" applyFill="1" applyProtection="1"/>
    <xf numFmtId="14" fontId="0" fillId="12" borderId="0" xfId="0" applyNumberFormat="1" applyFill="1" applyProtection="1"/>
    <xf numFmtId="0" fontId="7" fillId="0" borderId="0" xfId="0" applyFont="1" applyAlignment="1" applyProtection="1">
      <alignment vertical="center"/>
    </xf>
    <xf numFmtId="0" fontId="7" fillId="0" borderId="0" xfId="0" applyFont="1" applyAlignment="1" applyProtection="1">
      <alignment horizontal="left" vertical="top"/>
    </xf>
    <xf numFmtId="0" fontId="7" fillId="0" borderId="0" xfId="0" applyFont="1" applyAlignment="1" applyProtection="1">
      <alignment horizontal="right" vertical="center"/>
    </xf>
    <xf numFmtId="0" fontId="37" fillId="20" borderId="16" xfId="0" applyFont="1" applyFill="1" applyBorder="1" applyAlignment="1">
      <alignment horizontal="center" vertical="center"/>
    </xf>
    <xf numFmtId="0" fontId="37" fillId="20" borderId="17" xfId="0" applyFont="1" applyFill="1" applyBorder="1" applyAlignment="1">
      <alignment horizontal="center" vertical="center"/>
    </xf>
    <xf numFmtId="164" fontId="37" fillId="20" borderId="18" xfId="0" applyNumberFormat="1" applyFont="1" applyFill="1" applyBorder="1" applyAlignment="1">
      <alignment horizontal="center" vertical="center"/>
    </xf>
    <xf numFmtId="1" fontId="24" fillId="0" borderId="20" xfId="0" applyNumberFormat="1" applyFont="1" applyBorder="1" applyAlignment="1">
      <alignment horizontal="center" vertical="center" wrapText="1"/>
    </xf>
    <xf numFmtId="164" fontId="24" fillId="15" borderId="21" xfId="0" applyNumberFormat="1" applyFont="1" applyFill="1" applyBorder="1" applyAlignment="1">
      <alignment vertical="center"/>
    </xf>
    <xf numFmtId="1" fontId="24" fillId="0" borderId="23" xfId="0" applyNumberFormat="1" applyFont="1" applyBorder="1" applyAlignment="1">
      <alignment horizontal="center" vertical="center" wrapText="1"/>
    </xf>
    <xf numFmtId="164" fontId="24" fillId="15" borderId="24" xfId="0" applyNumberFormat="1" applyFont="1" applyFill="1" applyBorder="1" applyAlignment="1">
      <alignment vertical="center"/>
    </xf>
    <xf numFmtId="0" fontId="24" fillId="11" borderId="19" xfId="0" applyFont="1" applyFill="1" applyBorder="1" applyAlignment="1">
      <alignment vertical="center"/>
    </xf>
    <xf numFmtId="0" fontId="24" fillId="11" borderId="20" xfId="0" applyFont="1" applyFill="1" applyBorder="1" applyAlignment="1">
      <alignment vertical="center"/>
    </xf>
    <xf numFmtId="0" fontId="24" fillId="11" borderId="20" xfId="0" applyFont="1" applyFill="1" applyBorder="1" applyAlignment="1">
      <alignment horizontal="left" vertical="center" wrapText="1"/>
    </xf>
    <xf numFmtId="0" fontId="24" fillId="11" borderId="22" xfId="0" applyFont="1" applyFill="1" applyBorder="1" applyAlignment="1">
      <alignment vertical="center"/>
    </xf>
    <xf numFmtId="0" fontId="24" fillId="11" borderId="23" xfId="0" applyFont="1" applyFill="1" applyBorder="1" applyAlignment="1">
      <alignment vertical="center"/>
    </xf>
    <xf numFmtId="0" fontId="24" fillId="11" borderId="23" xfId="0" applyFont="1" applyFill="1" applyBorder="1" applyAlignment="1">
      <alignment horizontal="left" vertical="center" wrapText="1"/>
    </xf>
    <xf numFmtId="0" fontId="28" fillId="10" borderId="26" xfId="7" applyFont="1" applyFill="1" applyBorder="1" applyAlignment="1" applyProtection="1">
      <alignment horizontal="center" vertical="center"/>
      <protection locked="0"/>
    </xf>
    <xf numFmtId="0" fontId="5" fillId="9" borderId="20" xfId="7" applyFont="1" applyFill="1" applyBorder="1" applyAlignment="1" applyProtection="1">
      <alignment horizontal="left" vertical="center" wrapText="1"/>
    </xf>
    <xf numFmtId="0" fontId="5" fillId="10" borderId="27" xfId="7" applyNumberFormat="1" applyFont="1" applyFill="1" applyBorder="1" applyAlignment="1" applyProtection="1">
      <alignment horizontal="left" vertical="center" wrapText="1"/>
      <protection locked="0"/>
    </xf>
    <xf numFmtId="0" fontId="23" fillId="10" borderId="20" xfId="0" applyFont="1" applyFill="1" applyBorder="1" applyAlignment="1" applyProtection="1">
      <alignment vertical="center" wrapText="1"/>
      <protection locked="0"/>
    </xf>
    <xf numFmtId="0" fontId="23" fillId="10" borderId="20" xfId="0" applyFont="1" applyFill="1" applyBorder="1" applyAlignment="1" applyProtection="1">
      <alignment horizontal="left" vertical="center"/>
      <protection locked="0"/>
    </xf>
    <xf numFmtId="0" fontId="5" fillId="21" borderId="20" xfId="7" applyFont="1" applyFill="1" applyBorder="1" applyAlignment="1" applyProtection="1">
      <alignment horizontal="right" vertical="center"/>
      <protection locked="0"/>
    </xf>
    <xf numFmtId="0" fontId="7" fillId="17" borderId="25" xfId="0" applyFont="1" applyFill="1" applyBorder="1" applyAlignment="1" applyProtection="1">
      <alignment vertical="center"/>
    </xf>
    <xf numFmtId="0" fontId="8" fillId="0" borderId="0" xfId="0" applyFont="1" applyFill="1" applyBorder="1" applyAlignment="1" applyProtection="1">
      <alignment vertical="center"/>
    </xf>
    <xf numFmtId="0" fontId="7" fillId="18" borderId="28" xfId="7" applyFont="1" applyFill="1" applyBorder="1" applyAlignment="1" applyProtection="1">
      <alignment horizontal="left" vertical="center"/>
    </xf>
    <xf numFmtId="0" fontId="5" fillId="18" borderId="27" xfId="7" applyFont="1" applyFill="1" applyBorder="1" applyAlignment="1" applyProtection="1">
      <alignment horizontal="right" vertical="center"/>
    </xf>
    <xf numFmtId="0" fontId="5" fillId="18" borderId="20" xfId="7" applyFont="1" applyFill="1" applyBorder="1" applyAlignment="1" applyProtection="1">
      <alignment horizontal="right" vertical="center"/>
    </xf>
    <xf numFmtId="0" fontId="5" fillId="18" borderId="21" xfId="7" applyFont="1" applyFill="1" applyBorder="1" applyAlignment="1" applyProtection="1">
      <alignment horizontal="right" vertical="center"/>
    </xf>
    <xf numFmtId="0" fontId="0" fillId="0" borderId="0" xfId="0" applyFill="1" applyBorder="1" applyAlignment="1" applyProtection="1">
      <alignment vertical="center"/>
    </xf>
    <xf numFmtId="169" fontId="5" fillId="21" borderId="20" xfId="7" applyNumberFormat="1" applyFont="1" applyFill="1" applyBorder="1" applyAlignment="1" applyProtection="1">
      <alignment horizontal="right" vertical="center"/>
      <protection locked="0"/>
    </xf>
    <xf numFmtId="9" fontId="23" fillId="0" borderId="0" xfId="6" applyFont="1" applyFill="1" applyBorder="1" applyAlignment="1" applyProtection="1">
      <alignment vertical="center"/>
    </xf>
    <xf numFmtId="0" fontId="23" fillId="0" borderId="0" xfId="0" applyFont="1" applyFill="1" applyBorder="1" applyAlignment="1" applyProtection="1">
      <alignment vertical="center"/>
    </xf>
    <xf numFmtId="169" fontId="5" fillId="3" borderId="20" xfId="7" applyNumberFormat="1" applyFont="1" applyFill="1" applyBorder="1" applyAlignment="1" applyProtection="1">
      <alignment horizontal="right" vertical="center"/>
      <protection locked="0"/>
    </xf>
    <xf numFmtId="170" fontId="5" fillId="3" borderId="20" xfId="7" applyNumberFormat="1" applyFont="1" applyFill="1" applyBorder="1" applyAlignment="1" applyProtection="1">
      <alignment horizontal="right" vertical="center"/>
      <protection locked="0"/>
    </xf>
    <xf numFmtId="169" fontId="8" fillId="11" borderId="20" xfId="7" applyNumberFormat="1" applyFont="1" applyFill="1" applyBorder="1" applyAlignment="1" applyProtection="1">
      <alignment horizontal="right" vertical="center"/>
    </xf>
    <xf numFmtId="171" fontId="8" fillId="11" borderId="20" xfId="7" applyNumberFormat="1" applyFont="1" applyFill="1" applyBorder="1" applyAlignment="1" applyProtection="1">
      <alignment horizontal="right" vertical="center"/>
    </xf>
    <xf numFmtId="0" fontId="23" fillId="10" borderId="20" xfId="0" applyFont="1" applyFill="1" applyBorder="1" applyAlignment="1" applyProtection="1">
      <alignment horizontal="right" vertical="center"/>
      <protection locked="0"/>
    </xf>
    <xf numFmtId="171" fontId="5" fillId="3" borderId="20" xfId="7" applyNumberFormat="1" applyFont="1" applyFill="1" applyBorder="1" applyAlignment="1" applyProtection="1">
      <alignment horizontal="right" vertical="center"/>
      <protection locked="0"/>
    </xf>
    <xf numFmtId="168" fontId="5" fillId="3" borderId="20" xfId="7" applyNumberFormat="1" applyFont="1" applyFill="1" applyBorder="1" applyAlignment="1" applyProtection="1">
      <alignment horizontal="right" vertical="center"/>
      <protection locked="0"/>
    </xf>
    <xf numFmtId="0" fontId="9" fillId="18" borderId="28" xfId="7" applyFont="1" applyFill="1" applyBorder="1" applyAlignment="1" applyProtection="1">
      <alignment horizontal="left" vertical="center"/>
    </xf>
    <xf numFmtId="0" fontId="8" fillId="18" borderId="27" xfId="7" applyFont="1" applyFill="1" applyBorder="1" applyAlignment="1" applyProtection="1">
      <alignment horizontal="right" vertical="center"/>
    </xf>
    <xf numFmtId="0" fontId="5" fillId="10" borderId="20" xfId="7" applyNumberFormat="1" applyFont="1" applyFill="1" applyBorder="1" applyAlignment="1" applyProtection="1">
      <alignment horizontal="right" vertical="center"/>
      <protection locked="0"/>
    </xf>
    <xf numFmtId="169" fontId="23" fillId="10" borderId="20" xfId="7" applyNumberFormat="1" applyFont="1" applyFill="1" applyBorder="1" applyAlignment="1" applyProtection="1">
      <alignment horizontal="right" vertical="center"/>
      <protection locked="0"/>
    </xf>
    <xf numFmtId="172" fontId="23" fillId="10" borderId="20" xfId="5" applyNumberFormat="1" applyFont="1" applyFill="1" applyBorder="1" applyAlignment="1" applyProtection="1">
      <alignment horizontal="right" vertical="center"/>
      <protection locked="0"/>
    </xf>
    <xf numFmtId="170" fontId="5" fillId="10" borderId="20" xfId="7" applyNumberFormat="1" applyFont="1" applyFill="1" applyBorder="1" applyAlignment="1" applyProtection="1">
      <alignment horizontal="right" vertical="center"/>
      <protection locked="0"/>
    </xf>
    <xf numFmtId="0" fontId="5" fillId="3" borderId="28" xfId="7" applyFont="1" applyFill="1" applyBorder="1" applyAlignment="1" applyProtection="1">
      <alignment horizontal="left" vertical="center"/>
    </xf>
    <xf numFmtId="0" fontId="5" fillId="3" borderId="27" xfId="7" applyNumberFormat="1" applyFont="1" applyFill="1" applyBorder="1" applyAlignment="1" applyProtection="1">
      <alignment horizontal="right" vertical="center"/>
      <protection locked="0"/>
    </xf>
    <xf numFmtId="169" fontId="23" fillId="3" borderId="27" xfId="7" applyNumberFormat="1" applyFont="1" applyFill="1" applyBorder="1" applyAlignment="1" applyProtection="1">
      <alignment horizontal="right" vertical="center"/>
      <protection locked="0"/>
    </xf>
    <xf numFmtId="172" fontId="23" fillId="3" borderId="27" xfId="5" applyNumberFormat="1" applyFont="1" applyFill="1" applyBorder="1" applyAlignment="1" applyProtection="1">
      <alignment horizontal="right" vertical="center"/>
      <protection locked="0"/>
    </xf>
    <xf numFmtId="170" fontId="5" fillId="3" borderId="27" xfId="7" applyNumberFormat="1" applyFont="1" applyFill="1" applyBorder="1" applyAlignment="1" applyProtection="1">
      <alignment horizontal="right" vertical="center"/>
      <protection locked="0"/>
    </xf>
    <xf numFmtId="0" fontId="5" fillId="4" borderId="28" xfId="7" applyFont="1" applyFill="1" applyBorder="1" applyAlignment="1" applyProtection="1">
      <alignment horizontal="left" vertical="center"/>
    </xf>
    <xf numFmtId="0" fontId="5" fillId="4" borderId="27" xfId="7" applyNumberFormat="1" applyFont="1" applyFill="1" applyBorder="1" applyAlignment="1" applyProtection="1">
      <alignment horizontal="right" vertical="center"/>
      <protection locked="0"/>
    </xf>
    <xf numFmtId="169" fontId="23" fillId="4" borderId="27" xfId="7" applyNumberFormat="1" applyFont="1" applyFill="1" applyBorder="1" applyAlignment="1" applyProtection="1">
      <alignment horizontal="right" vertical="center"/>
      <protection locked="0"/>
    </xf>
    <xf numFmtId="172" fontId="23" fillId="4" borderId="27" xfId="5" applyNumberFormat="1" applyFont="1" applyFill="1" applyBorder="1" applyAlignment="1" applyProtection="1">
      <alignment horizontal="right" vertical="center"/>
      <protection locked="0"/>
    </xf>
    <xf numFmtId="170" fontId="5" fillId="4" borderId="27" xfId="7" applyNumberFormat="1" applyFont="1" applyFill="1" applyBorder="1" applyAlignment="1" applyProtection="1">
      <alignment horizontal="right" vertical="center"/>
      <protection locked="0"/>
    </xf>
    <xf numFmtId="172" fontId="8" fillId="11" borderId="20" xfId="1" applyNumberFormat="1" applyFont="1" applyFill="1" applyBorder="1" applyAlignment="1" applyProtection="1">
      <alignment horizontal="right" vertical="center"/>
    </xf>
    <xf numFmtId="0" fontId="5" fillId="17" borderId="28" xfId="7" applyFont="1" applyFill="1" applyBorder="1" applyAlignment="1" applyProtection="1">
      <alignment horizontal="left" vertical="center"/>
    </xf>
    <xf numFmtId="171" fontId="0" fillId="17" borderId="27" xfId="7" applyNumberFormat="1" applyFont="1" applyFill="1" applyBorder="1" applyAlignment="1" applyProtection="1">
      <alignment horizontal="right" vertical="center"/>
      <protection locked="0"/>
    </xf>
    <xf numFmtId="172" fontId="0" fillId="17" borderId="27" xfId="5" applyNumberFormat="1" applyFont="1" applyFill="1" applyBorder="1" applyAlignment="1" applyProtection="1">
      <alignment horizontal="right" vertical="center"/>
      <protection locked="0"/>
    </xf>
    <xf numFmtId="0" fontId="8" fillId="18" borderId="28" xfId="7" applyFont="1" applyFill="1" applyBorder="1" applyAlignment="1" applyProtection="1">
      <alignment horizontal="left" vertical="center"/>
    </xf>
    <xf numFmtId="171" fontId="0" fillId="3" borderId="27" xfId="7" applyNumberFormat="1" applyFont="1" applyFill="1" applyBorder="1" applyAlignment="1" applyProtection="1">
      <alignment horizontal="right" vertical="center"/>
      <protection locked="0"/>
    </xf>
    <xf numFmtId="172" fontId="0" fillId="3" borderId="27" xfId="5" applyNumberFormat="1" applyFont="1" applyFill="1" applyBorder="1" applyAlignment="1" applyProtection="1">
      <alignment horizontal="right" vertical="center"/>
      <protection locked="0"/>
    </xf>
    <xf numFmtId="172" fontId="10" fillId="11" borderId="20" xfId="1" applyNumberFormat="1" applyFont="1" applyFill="1" applyBorder="1" applyAlignment="1" applyProtection="1">
      <alignment horizontal="right" vertical="center"/>
    </xf>
    <xf numFmtId="0" fontId="5" fillId="17" borderId="27" xfId="7" applyNumberFormat="1" applyFont="1" applyFill="1" applyBorder="1" applyAlignment="1" applyProtection="1">
      <alignment horizontal="right" vertical="center"/>
      <protection locked="0"/>
    </xf>
    <xf numFmtId="173" fontId="23" fillId="17" borderId="27" xfId="7" applyNumberFormat="1" applyFont="1" applyFill="1" applyBorder="1" applyAlignment="1" applyProtection="1">
      <alignment horizontal="right" vertical="center"/>
      <protection locked="0"/>
    </xf>
    <xf numFmtId="172" fontId="23" fillId="17" borderId="27" xfId="5" applyNumberFormat="1" applyFont="1" applyFill="1" applyBorder="1" applyAlignment="1" applyProtection="1">
      <alignment horizontal="right" vertical="center"/>
      <protection locked="0"/>
    </xf>
    <xf numFmtId="173" fontId="23" fillId="3" borderId="20" xfId="7" applyNumberFormat="1" applyFont="1" applyFill="1" applyBorder="1" applyAlignment="1" applyProtection="1">
      <alignment horizontal="right" vertical="center"/>
      <protection locked="0"/>
    </xf>
    <xf numFmtId="173" fontId="23" fillId="3" borderId="27" xfId="7" applyNumberFormat="1" applyFont="1" applyFill="1" applyBorder="1" applyAlignment="1" applyProtection="1">
      <alignment horizontal="right" vertical="center"/>
      <protection locked="0"/>
    </xf>
    <xf numFmtId="173" fontId="23" fillId="4" borderId="27" xfId="7" applyNumberFormat="1" applyFont="1" applyFill="1" applyBorder="1" applyAlignment="1" applyProtection="1">
      <alignment horizontal="right" vertical="center"/>
      <protection locked="0"/>
    </xf>
    <xf numFmtId="172" fontId="10" fillId="12" borderId="28" xfId="1" applyNumberFormat="1" applyFont="1" applyFill="1" applyBorder="1" applyAlignment="1" applyProtection="1">
      <alignment horizontal="left" vertical="center"/>
    </xf>
    <xf numFmtId="172" fontId="10" fillId="12" borderId="27" xfId="1" applyNumberFormat="1" applyFont="1" applyFill="1" applyBorder="1" applyAlignment="1" applyProtection="1">
      <alignment horizontal="right" vertical="center"/>
    </xf>
    <xf numFmtId="172" fontId="8" fillId="12" borderId="28" xfId="1" applyNumberFormat="1" applyFont="1" applyFill="1" applyBorder="1" applyAlignment="1" applyProtection="1">
      <alignment horizontal="left" vertical="center"/>
    </xf>
    <xf numFmtId="173" fontId="8" fillId="12" borderId="27" xfId="1" applyNumberFormat="1" applyFont="1" applyFill="1" applyBorder="1" applyAlignment="1" applyProtection="1">
      <alignment horizontal="right" vertical="center"/>
    </xf>
    <xf numFmtId="172" fontId="8" fillId="12" borderId="27" xfId="1" applyNumberFormat="1" applyFont="1" applyFill="1" applyBorder="1" applyAlignment="1" applyProtection="1">
      <alignment horizontal="right" vertical="center"/>
    </xf>
    <xf numFmtId="0" fontId="5" fillId="3" borderId="20" xfId="7" applyNumberFormat="1" applyFont="1" applyFill="1" applyBorder="1" applyAlignment="1" applyProtection="1">
      <alignment horizontal="right" vertical="center"/>
      <protection locked="0"/>
    </xf>
    <xf numFmtId="0" fontId="23" fillId="3" borderId="28" xfId="7" applyFont="1" applyFill="1" applyBorder="1" applyAlignment="1" applyProtection="1">
      <alignment horizontal="left" vertical="center"/>
    </xf>
    <xf numFmtId="173" fontId="23" fillId="4" borderId="20" xfId="7" applyNumberFormat="1" applyFont="1" applyFill="1" applyBorder="1" applyAlignment="1" applyProtection="1">
      <alignment horizontal="right" vertical="center"/>
      <protection locked="0"/>
    </xf>
    <xf numFmtId="0" fontId="23" fillId="4" borderId="28" xfId="7" applyFont="1" applyFill="1" applyBorder="1" applyAlignment="1" applyProtection="1">
      <alignment horizontal="left" vertical="center"/>
    </xf>
    <xf numFmtId="172" fontId="5" fillId="3" borderId="27" xfId="5" applyNumberFormat="1" applyFont="1" applyFill="1" applyBorder="1" applyAlignment="1" applyProtection="1">
      <alignment horizontal="right" vertical="center"/>
      <protection locked="0"/>
    </xf>
    <xf numFmtId="172" fontId="0" fillId="3" borderId="27" xfId="1" applyNumberFormat="1" applyFont="1" applyFill="1" applyBorder="1" applyAlignment="1" applyProtection="1">
      <alignment horizontal="right" vertical="center"/>
      <protection locked="0"/>
    </xf>
    <xf numFmtId="171" fontId="5" fillId="3" borderId="28" xfId="7" applyNumberFormat="1" applyFont="1" applyFill="1" applyBorder="1" applyAlignment="1" applyProtection="1">
      <alignment horizontal="left" vertical="center"/>
    </xf>
    <xf numFmtId="169" fontId="5" fillId="3" borderId="27" xfId="7" applyNumberFormat="1" applyFont="1" applyFill="1" applyBorder="1" applyAlignment="1" applyProtection="1">
      <alignment horizontal="right" vertical="center"/>
      <protection locked="0"/>
    </xf>
    <xf numFmtId="10" fontId="23" fillId="17" borderId="27" xfId="6" applyNumberFormat="1" applyFont="1" applyFill="1" applyBorder="1" applyAlignment="1" applyProtection="1">
      <alignment horizontal="right" vertical="center"/>
      <protection locked="0"/>
    </xf>
    <xf numFmtId="172" fontId="9" fillId="18" borderId="27" xfId="5" applyNumberFormat="1" applyFont="1" applyFill="1" applyBorder="1" applyAlignment="1" applyProtection="1">
      <alignment horizontal="right" vertical="center"/>
    </xf>
    <xf numFmtId="0" fontId="11" fillId="12" borderId="28" xfId="7" applyFont="1" applyFill="1" applyBorder="1" applyAlignment="1" applyProtection="1">
      <alignment horizontal="left" vertical="center"/>
    </xf>
    <xf numFmtId="172" fontId="10" fillId="12" borderId="27" xfId="7" applyNumberFormat="1" applyFont="1" applyFill="1" applyBorder="1" applyAlignment="1" applyProtection="1">
      <alignment horizontal="right" vertical="center"/>
    </xf>
    <xf numFmtId="0" fontId="11" fillId="12" borderId="28" xfId="0" applyFont="1" applyFill="1" applyBorder="1" applyAlignment="1" applyProtection="1">
      <alignment horizontal="right" vertical="center"/>
    </xf>
    <xf numFmtId="0" fontId="5" fillId="3" borderId="28" xfId="7" applyFont="1" applyFill="1" applyBorder="1" applyAlignment="1" applyProtection="1">
      <alignment horizontal="left" vertical="center" wrapText="1"/>
    </xf>
    <xf numFmtId="172" fontId="26" fillId="3" borderId="27" xfId="5" applyNumberFormat="1" applyFont="1" applyFill="1" applyBorder="1" applyAlignment="1" applyProtection="1">
      <alignment horizontal="right" vertical="center" wrapText="1"/>
      <protection locked="0"/>
    </xf>
    <xf numFmtId="0" fontId="36" fillId="20" borderId="28" xfId="7" applyFont="1" applyFill="1" applyBorder="1" applyAlignment="1" applyProtection="1">
      <alignment horizontal="left" vertical="center"/>
    </xf>
    <xf numFmtId="0" fontId="39" fillId="20" borderId="27" xfId="7" applyFont="1" applyFill="1" applyBorder="1" applyAlignment="1" applyProtection="1">
      <alignment horizontal="right" vertical="center"/>
    </xf>
    <xf numFmtId="0" fontId="5" fillId="0" borderId="28" xfId="7" applyFont="1" applyFill="1" applyBorder="1" applyAlignment="1" applyProtection="1">
      <alignment horizontal="left" vertical="center" wrapText="1"/>
    </xf>
    <xf numFmtId="172" fontId="26" fillId="0" borderId="27" xfId="5" applyNumberFormat="1" applyFont="1" applyFill="1" applyBorder="1" applyAlignment="1" applyProtection="1">
      <alignment horizontal="right" vertical="center"/>
      <protection locked="0"/>
    </xf>
    <xf numFmtId="9" fontId="26" fillId="0" borderId="29" xfId="6" applyFont="1" applyFill="1" applyBorder="1" applyAlignment="1" applyProtection="1">
      <alignment vertical="center"/>
    </xf>
    <xf numFmtId="0" fontId="0" fillId="0" borderId="0" xfId="0" applyBorder="1" applyAlignment="1" applyProtection="1">
      <alignment vertical="center"/>
    </xf>
    <xf numFmtId="0" fontId="0" fillId="13" borderId="0" xfId="0" applyFill="1" applyBorder="1" applyAlignment="1" applyProtection="1">
      <alignment vertical="center" wrapText="1"/>
    </xf>
    <xf numFmtId="0" fontId="0" fillId="0" borderId="0" xfId="0" applyFont="1" applyFill="1" applyBorder="1" applyAlignment="1" applyProtection="1">
      <alignment vertical="center"/>
    </xf>
    <xf numFmtId="0" fontId="5" fillId="0" borderId="0" xfId="7" applyFont="1" applyFill="1" applyBorder="1" applyAlignment="1" applyProtection="1">
      <alignment horizontal="right" vertical="center"/>
    </xf>
    <xf numFmtId="9" fontId="32" fillId="0" borderId="0" xfId="6" applyFont="1" applyFill="1" applyBorder="1" applyAlignment="1" applyProtection="1">
      <alignment vertical="center"/>
    </xf>
    <xf numFmtId="9" fontId="33" fillId="0" borderId="0" xfId="6" applyFont="1" applyFill="1" applyBorder="1" applyAlignment="1" applyProtection="1">
      <alignment vertical="center"/>
    </xf>
    <xf numFmtId="9" fontId="0" fillId="0" borderId="0" xfId="6"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Border="1" applyAlignment="1" applyProtection="1">
      <alignment vertical="center"/>
    </xf>
    <xf numFmtId="0" fontId="5" fillId="9" borderId="21" xfId="7" applyFont="1" applyFill="1" applyBorder="1" applyAlignment="1" applyProtection="1">
      <alignment horizontal="right" vertical="center"/>
    </xf>
    <xf numFmtId="0" fontId="5" fillId="10" borderId="20" xfId="7" applyNumberFormat="1" applyFont="1" applyFill="1" applyBorder="1" applyAlignment="1" applyProtection="1">
      <alignment horizontal="left" vertical="center" wrapText="1"/>
      <protection locked="0"/>
    </xf>
    <xf numFmtId="0" fontId="5" fillId="10" borderId="21" xfId="7" applyNumberFormat="1" applyFont="1" applyFill="1" applyBorder="1" applyAlignment="1" applyProtection="1">
      <alignment horizontal="left" vertical="center" wrapText="1"/>
      <protection locked="0"/>
    </xf>
    <xf numFmtId="0" fontId="5" fillId="9" borderId="21" xfId="7" applyFont="1" applyFill="1" applyBorder="1" applyAlignment="1" applyProtection="1">
      <alignment horizontal="left" vertical="center" wrapText="1"/>
    </xf>
    <xf numFmtId="0" fontId="23" fillId="10" borderId="21" xfId="0" applyFont="1" applyFill="1" applyBorder="1" applyAlignment="1" applyProtection="1">
      <alignment vertical="center" wrapText="1"/>
      <protection locked="0"/>
    </xf>
    <xf numFmtId="0" fontId="23" fillId="10" borderId="21" xfId="0" applyFont="1" applyFill="1" applyBorder="1" applyAlignment="1" applyProtection="1">
      <alignment horizontal="left" vertical="center"/>
      <protection locked="0"/>
    </xf>
    <xf numFmtId="0" fontId="5" fillId="21" borderId="21" xfId="7" applyFont="1" applyFill="1" applyBorder="1" applyAlignment="1" applyProtection="1">
      <alignment horizontal="right" vertical="center"/>
      <protection locked="0"/>
    </xf>
    <xf numFmtId="168" fontId="8" fillId="5" borderId="21" xfId="7" applyNumberFormat="1" applyFont="1" applyFill="1" applyBorder="1" applyAlignment="1" applyProtection="1">
      <alignment horizontal="right" vertical="center"/>
    </xf>
    <xf numFmtId="168" fontId="5" fillId="6" borderId="21" xfId="7" applyNumberFormat="1" applyFont="1" applyFill="1" applyBorder="1" applyAlignment="1" applyProtection="1">
      <alignment horizontal="right" vertical="center"/>
      <protection locked="0"/>
    </xf>
    <xf numFmtId="169" fontId="5" fillId="6" borderId="21" xfId="7" applyNumberFormat="1" applyFont="1" applyFill="1" applyBorder="1" applyAlignment="1" applyProtection="1">
      <alignment horizontal="right" vertical="center"/>
      <protection locked="0"/>
    </xf>
    <xf numFmtId="169" fontId="5" fillId="21" borderId="21" xfId="7" applyNumberFormat="1" applyFont="1" applyFill="1" applyBorder="1" applyAlignment="1" applyProtection="1">
      <alignment horizontal="right" vertical="center"/>
      <protection locked="0"/>
    </xf>
    <xf numFmtId="169" fontId="5" fillId="3" borderId="21" xfId="7" applyNumberFormat="1" applyFont="1" applyFill="1" applyBorder="1" applyAlignment="1" applyProtection="1">
      <alignment horizontal="right" vertical="center"/>
      <protection locked="0"/>
    </xf>
    <xf numFmtId="170" fontId="5" fillId="3" borderId="21" xfId="7" applyNumberFormat="1" applyFont="1" applyFill="1" applyBorder="1" applyAlignment="1" applyProtection="1">
      <alignment horizontal="right" vertical="center"/>
      <protection locked="0"/>
    </xf>
    <xf numFmtId="171" fontId="8" fillId="11" borderId="21" xfId="7" applyNumberFormat="1" applyFont="1" applyFill="1" applyBorder="1" applyAlignment="1" applyProtection="1">
      <alignment horizontal="right" vertical="center"/>
    </xf>
    <xf numFmtId="0" fontId="23" fillId="10" borderId="21" xfId="0" applyFont="1" applyFill="1" applyBorder="1" applyAlignment="1" applyProtection="1">
      <alignment horizontal="right" vertical="center"/>
      <protection locked="0"/>
    </xf>
    <xf numFmtId="171" fontId="5" fillId="3" borderId="21" xfId="7" applyNumberFormat="1" applyFont="1" applyFill="1" applyBorder="1" applyAlignment="1" applyProtection="1">
      <alignment horizontal="right" vertical="center"/>
      <protection locked="0"/>
    </xf>
    <xf numFmtId="168" fontId="5" fillId="3" borderId="21" xfId="7" applyNumberFormat="1" applyFont="1" applyFill="1" applyBorder="1" applyAlignment="1" applyProtection="1">
      <alignment horizontal="right" vertical="center"/>
      <protection locked="0"/>
    </xf>
    <xf numFmtId="0" fontId="8" fillId="18" borderId="20" xfId="7" applyFont="1" applyFill="1" applyBorder="1" applyAlignment="1" applyProtection="1">
      <alignment horizontal="right" vertical="center"/>
    </xf>
    <xf numFmtId="0" fontId="8" fillId="18" borderId="21" xfId="7" applyFont="1" applyFill="1" applyBorder="1" applyAlignment="1" applyProtection="1">
      <alignment horizontal="right" vertical="center"/>
    </xf>
    <xf numFmtId="0" fontId="5" fillId="10" borderId="21" xfId="7" applyNumberFormat="1" applyFont="1" applyFill="1" applyBorder="1" applyAlignment="1" applyProtection="1">
      <alignment horizontal="right" vertical="center"/>
      <protection locked="0"/>
    </xf>
    <xf numFmtId="169" fontId="23" fillId="10" borderId="21" xfId="7" applyNumberFormat="1" applyFont="1" applyFill="1" applyBorder="1" applyAlignment="1" applyProtection="1">
      <alignment horizontal="right" vertical="center"/>
      <protection locked="0"/>
    </xf>
    <xf numFmtId="172" fontId="23" fillId="10" borderId="21" xfId="5" applyNumberFormat="1" applyFont="1" applyFill="1" applyBorder="1" applyAlignment="1" applyProtection="1">
      <alignment horizontal="right" vertical="center"/>
      <protection locked="0"/>
    </xf>
    <xf numFmtId="170" fontId="5" fillId="10" borderId="21" xfId="7" applyNumberFormat="1" applyFont="1" applyFill="1" applyBorder="1" applyAlignment="1" applyProtection="1">
      <alignment horizontal="right" vertical="center"/>
      <protection locked="0"/>
    </xf>
    <xf numFmtId="0" fontId="5" fillId="3" borderId="21" xfId="7" applyNumberFormat="1" applyFont="1" applyFill="1" applyBorder="1" applyAlignment="1" applyProtection="1">
      <alignment horizontal="right" vertical="center"/>
      <protection locked="0"/>
    </xf>
    <xf numFmtId="169" fontId="23" fillId="3" borderId="20" xfId="7" applyNumberFormat="1" applyFont="1" applyFill="1" applyBorder="1" applyAlignment="1" applyProtection="1">
      <alignment horizontal="right" vertical="center"/>
      <protection locked="0"/>
    </xf>
    <xf numFmtId="169" fontId="23" fillId="3" borderId="21" xfId="7" applyNumberFormat="1" applyFont="1" applyFill="1" applyBorder="1" applyAlignment="1" applyProtection="1">
      <alignment horizontal="right" vertical="center"/>
      <protection locked="0"/>
    </xf>
    <xf numFmtId="172" fontId="23" fillId="3" borderId="20" xfId="5" applyNumberFormat="1" applyFont="1" applyFill="1" applyBorder="1" applyAlignment="1" applyProtection="1">
      <alignment horizontal="right" vertical="center"/>
      <protection locked="0"/>
    </xf>
    <xf numFmtId="172" fontId="23" fillId="3" borderId="21" xfId="5" applyNumberFormat="1" applyFont="1" applyFill="1" applyBorder="1" applyAlignment="1" applyProtection="1">
      <alignment horizontal="right" vertical="center"/>
      <protection locked="0"/>
    </xf>
    <xf numFmtId="0" fontId="5" fillId="4" borderId="20" xfId="7" applyNumberFormat="1" applyFont="1" applyFill="1" applyBorder="1" applyAlignment="1" applyProtection="1">
      <alignment horizontal="right" vertical="center"/>
      <protection locked="0"/>
    </xf>
    <xf numFmtId="0" fontId="5" fillId="4" borderId="21" xfId="7" applyNumberFormat="1" applyFont="1" applyFill="1" applyBorder="1" applyAlignment="1" applyProtection="1">
      <alignment horizontal="right" vertical="center"/>
      <protection locked="0"/>
    </xf>
    <xf numFmtId="169" fontId="23" fillId="4" borderId="20" xfId="7" applyNumberFormat="1" applyFont="1" applyFill="1" applyBorder="1" applyAlignment="1" applyProtection="1">
      <alignment horizontal="right" vertical="center"/>
      <protection locked="0"/>
    </xf>
    <xf numFmtId="169" fontId="23" fillId="4" borderId="21" xfId="7" applyNumberFormat="1" applyFont="1" applyFill="1" applyBorder="1" applyAlignment="1" applyProtection="1">
      <alignment horizontal="right" vertical="center"/>
      <protection locked="0"/>
    </xf>
    <xf numFmtId="172" fontId="23" fillId="4" borderId="20" xfId="5" applyNumberFormat="1" applyFont="1" applyFill="1" applyBorder="1" applyAlignment="1" applyProtection="1">
      <alignment horizontal="right" vertical="center"/>
      <protection locked="0"/>
    </xf>
    <xf numFmtId="172" fontId="23" fillId="4" borderId="21" xfId="5" applyNumberFormat="1" applyFont="1" applyFill="1" applyBorder="1" applyAlignment="1" applyProtection="1">
      <alignment horizontal="right" vertical="center"/>
      <protection locked="0"/>
    </xf>
    <xf numFmtId="170" fontId="5" fillId="4" borderId="20" xfId="7" applyNumberFormat="1" applyFont="1" applyFill="1" applyBorder="1" applyAlignment="1" applyProtection="1">
      <alignment horizontal="right" vertical="center"/>
      <protection locked="0"/>
    </xf>
    <xf numFmtId="170" fontId="5" fillId="4" borderId="21" xfId="7" applyNumberFormat="1" applyFont="1" applyFill="1" applyBorder="1" applyAlignment="1" applyProtection="1">
      <alignment horizontal="right" vertical="center"/>
      <protection locked="0"/>
    </xf>
    <xf numFmtId="172" fontId="8" fillId="11" borderId="21" xfId="1" applyNumberFormat="1" applyFont="1" applyFill="1" applyBorder="1" applyAlignment="1" applyProtection="1">
      <alignment horizontal="right" vertical="center"/>
    </xf>
    <xf numFmtId="171" fontId="0" fillId="17" borderId="20" xfId="7" applyNumberFormat="1" applyFont="1" applyFill="1" applyBorder="1" applyAlignment="1" applyProtection="1">
      <alignment horizontal="right" vertical="center"/>
      <protection locked="0"/>
    </xf>
    <xf numFmtId="171" fontId="0" fillId="17" borderId="21" xfId="7" applyNumberFormat="1" applyFont="1" applyFill="1" applyBorder="1" applyAlignment="1" applyProtection="1">
      <alignment horizontal="right" vertical="center"/>
      <protection locked="0"/>
    </xf>
    <xf numFmtId="172" fontId="0" fillId="17" borderId="20" xfId="5" applyNumberFormat="1" applyFont="1" applyFill="1" applyBorder="1" applyAlignment="1" applyProtection="1">
      <alignment horizontal="right" vertical="center"/>
      <protection locked="0"/>
    </xf>
    <xf numFmtId="172" fontId="0" fillId="17" borderId="21" xfId="5" applyNumberFormat="1" applyFont="1" applyFill="1" applyBorder="1" applyAlignment="1" applyProtection="1">
      <alignment horizontal="right" vertical="center"/>
      <protection locked="0"/>
    </xf>
    <xf numFmtId="171" fontId="0" fillId="3" borderId="20" xfId="7" applyNumberFormat="1" applyFont="1" applyFill="1" applyBorder="1" applyAlignment="1" applyProtection="1">
      <alignment horizontal="right" vertical="center"/>
      <protection locked="0"/>
    </xf>
    <xf numFmtId="171" fontId="0" fillId="3" borderId="21" xfId="7" applyNumberFormat="1" applyFont="1" applyFill="1" applyBorder="1" applyAlignment="1" applyProtection="1">
      <alignment horizontal="right" vertical="center"/>
      <protection locked="0"/>
    </xf>
    <xf numFmtId="172" fontId="0" fillId="3" borderId="20" xfId="5" applyNumberFormat="1" applyFont="1" applyFill="1" applyBorder="1" applyAlignment="1" applyProtection="1">
      <alignment horizontal="right" vertical="center"/>
      <protection locked="0"/>
    </xf>
    <xf numFmtId="172" fontId="0" fillId="3" borderId="21" xfId="5" applyNumberFormat="1" applyFont="1" applyFill="1" applyBorder="1" applyAlignment="1" applyProtection="1">
      <alignment horizontal="right" vertical="center"/>
      <protection locked="0"/>
    </xf>
    <xf numFmtId="172" fontId="10" fillId="11" borderId="21" xfId="1" applyNumberFormat="1" applyFont="1" applyFill="1" applyBorder="1" applyAlignment="1" applyProtection="1">
      <alignment horizontal="right" vertical="center"/>
    </xf>
    <xf numFmtId="0" fontId="5" fillId="17" borderId="20" xfId="7" applyNumberFormat="1" applyFont="1" applyFill="1" applyBorder="1" applyAlignment="1" applyProtection="1">
      <alignment horizontal="right" vertical="center"/>
      <protection locked="0"/>
    </xf>
    <xf numFmtId="0" fontId="5" fillId="17" borderId="21" xfId="7" applyNumberFormat="1" applyFont="1" applyFill="1" applyBorder="1" applyAlignment="1" applyProtection="1">
      <alignment horizontal="right" vertical="center"/>
      <protection locked="0"/>
    </xf>
    <xf numFmtId="173" fontId="23" fillId="17" borderId="20" xfId="7" applyNumberFormat="1" applyFont="1" applyFill="1" applyBorder="1" applyAlignment="1" applyProtection="1">
      <alignment horizontal="right" vertical="center"/>
      <protection locked="0"/>
    </xf>
    <xf numFmtId="173" fontId="23" fillId="17" borderId="21" xfId="7" applyNumberFormat="1" applyFont="1" applyFill="1" applyBorder="1" applyAlignment="1" applyProtection="1">
      <alignment horizontal="right" vertical="center"/>
      <protection locked="0"/>
    </xf>
    <xf numFmtId="172" fontId="23" fillId="17" borderId="20" xfId="5" applyNumberFormat="1" applyFont="1" applyFill="1" applyBorder="1" applyAlignment="1" applyProtection="1">
      <alignment horizontal="right" vertical="center"/>
      <protection locked="0"/>
    </xf>
    <xf numFmtId="172" fontId="23" fillId="17" borderId="21" xfId="5" applyNumberFormat="1" applyFont="1" applyFill="1" applyBorder="1" applyAlignment="1" applyProtection="1">
      <alignment horizontal="right" vertical="center"/>
      <protection locked="0"/>
    </xf>
    <xf numFmtId="173" fontId="23" fillId="3" borderId="21" xfId="7" applyNumberFormat="1" applyFont="1" applyFill="1" applyBorder="1" applyAlignment="1" applyProtection="1">
      <alignment horizontal="right" vertical="center"/>
      <protection locked="0"/>
    </xf>
    <xf numFmtId="173" fontId="23" fillId="4" borderId="21" xfId="7" applyNumberFormat="1" applyFont="1" applyFill="1" applyBorder="1" applyAlignment="1" applyProtection="1">
      <alignment horizontal="right" vertical="center"/>
      <protection locked="0"/>
    </xf>
    <xf numFmtId="172" fontId="10" fillId="12" borderId="20" xfId="1" applyNumberFormat="1" applyFont="1" applyFill="1" applyBorder="1" applyAlignment="1" applyProtection="1">
      <alignment horizontal="right" vertical="center"/>
    </xf>
    <xf numFmtId="172" fontId="10" fillId="12" borderId="21" xfId="1" applyNumberFormat="1" applyFont="1" applyFill="1" applyBorder="1" applyAlignment="1" applyProtection="1">
      <alignment horizontal="right" vertical="center"/>
    </xf>
    <xf numFmtId="173" fontId="8" fillId="12" borderId="20" xfId="1" applyNumberFormat="1" applyFont="1" applyFill="1" applyBorder="1" applyAlignment="1" applyProtection="1">
      <alignment horizontal="right" vertical="center"/>
    </xf>
    <xf numFmtId="173" fontId="8" fillId="12" borderId="21" xfId="1" applyNumberFormat="1" applyFont="1" applyFill="1" applyBorder="1" applyAlignment="1" applyProtection="1">
      <alignment horizontal="right" vertical="center"/>
    </xf>
    <xf numFmtId="172" fontId="8" fillId="12" borderId="20" xfId="1" applyNumberFormat="1" applyFont="1" applyFill="1" applyBorder="1" applyAlignment="1" applyProtection="1">
      <alignment horizontal="right" vertical="center"/>
    </xf>
    <xf numFmtId="172" fontId="8" fillId="12" borderId="21" xfId="1" applyNumberFormat="1" applyFont="1" applyFill="1" applyBorder="1" applyAlignment="1" applyProtection="1">
      <alignment horizontal="right" vertical="center"/>
    </xf>
    <xf numFmtId="172" fontId="0" fillId="3" borderId="20" xfId="1" applyNumberFormat="1" applyFont="1" applyFill="1" applyBorder="1" applyAlignment="1" applyProtection="1">
      <alignment horizontal="right" vertical="center"/>
      <protection locked="0"/>
    </xf>
    <xf numFmtId="172" fontId="0" fillId="3" borderId="21" xfId="1" applyNumberFormat="1" applyFont="1" applyFill="1" applyBorder="1" applyAlignment="1" applyProtection="1">
      <alignment horizontal="right" vertical="center"/>
      <protection locked="0"/>
    </xf>
    <xf numFmtId="172" fontId="5" fillId="3" borderId="20" xfId="5" applyNumberFormat="1" applyFont="1" applyFill="1" applyBorder="1" applyAlignment="1" applyProtection="1">
      <alignment horizontal="right" vertical="center"/>
      <protection locked="0"/>
    </xf>
    <xf numFmtId="172" fontId="5" fillId="3" borderId="21" xfId="5" applyNumberFormat="1" applyFont="1" applyFill="1" applyBorder="1" applyAlignment="1" applyProtection="1">
      <alignment horizontal="right" vertical="center"/>
      <protection locked="0"/>
    </xf>
    <xf numFmtId="10" fontId="23" fillId="17" borderId="20" xfId="6" applyNumberFormat="1" applyFont="1" applyFill="1" applyBorder="1" applyAlignment="1" applyProtection="1">
      <alignment horizontal="right" vertical="center"/>
      <protection locked="0"/>
    </xf>
    <xf numFmtId="10" fontId="23" fillId="17" borderId="21" xfId="6" applyNumberFormat="1" applyFont="1" applyFill="1" applyBorder="1" applyAlignment="1" applyProtection="1">
      <alignment horizontal="right" vertical="center"/>
      <protection locked="0"/>
    </xf>
    <xf numFmtId="172" fontId="9" fillId="18" borderId="20" xfId="5" applyNumberFormat="1" applyFont="1" applyFill="1" applyBorder="1" applyAlignment="1" applyProtection="1">
      <alignment horizontal="right" vertical="center"/>
    </xf>
    <xf numFmtId="172" fontId="9" fillId="18" borderId="21" xfId="5" applyNumberFormat="1" applyFont="1" applyFill="1" applyBorder="1" applyAlignment="1" applyProtection="1">
      <alignment horizontal="right" vertical="center"/>
    </xf>
    <xf numFmtId="172" fontId="26" fillId="3" borderId="20" xfId="5" applyNumberFormat="1" applyFont="1" applyFill="1" applyBorder="1" applyAlignment="1" applyProtection="1">
      <alignment horizontal="right" vertical="center" wrapText="1"/>
      <protection locked="0"/>
    </xf>
    <xf numFmtId="172" fontId="26" fillId="3" borderId="21" xfId="5" applyNumberFormat="1" applyFont="1" applyFill="1" applyBorder="1" applyAlignment="1" applyProtection="1">
      <alignment horizontal="right" vertical="center" wrapText="1"/>
      <protection locked="0"/>
    </xf>
    <xf numFmtId="0" fontId="39" fillId="20" borderId="20" xfId="7" applyFont="1" applyFill="1" applyBorder="1" applyAlignment="1" applyProtection="1">
      <alignment horizontal="right" vertical="center"/>
    </xf>
    <xf numFmtId="0" fontId="39" fillId="20" borderId="21" xfId="7" applyFont="1" applyFill="1" applyBorder="1" applyAlignment="1" applyProtection="1">
      <alignment horizontal="right" vertical="center"/>
    </xf>
    <xf numFmtId="172" fontId="26" fillId="0" borderId="20" xfId="5" applyNumberFormat="1" applyFont="1" applyFill="1" applyBorder="1" applyAlignment="1" applyProtection="1">
      <alignment horizontal="right" vertical="center"/>
      <protection locked="0"/>
    </xf>
    <xf numFmtId="172" fontId="26" fillId="0" borderId="21" xfId="5" applyNumberFormat="1" applyFont="1" applyFill="1" applyBorder="1" applyAlignment="1" applyProtection="1">
      <alignment horizontal="right" vertical="center"/>
      <protection locked="0"/>
    </xf>
    <xf numFmtId="0" fontId="5" fillId="18" borderId="32" xfId="7" applyFont="1" applyFill="1" applyBorder="1" applyAlignment="1" applyProtection="1">
      <alignment horizontal="right" vertical="center"/>
    </xf>
    <xf numFmtId="0" fontId="5" fillId="18" borderId="33" xfId="7" applyFont="1" applyFill="1" applyBorder="1" applyAlignment="1" applyProtection="1">
      <alignment horizontal="right" vertical="center"/>
    </xf>
    <xf numFmtId="0" fontId="0" fillId="20" borderId="34" xfId="0" applyFont="1" applyFill="1" applyBorder="1" applyAlignment="1" applyProtection="1">
      <alignment vertical="center"/>
    </xf>
    <xf numFmtId="0" fontId="0" fillId="20" borderId="35" xfId="0" applyFont="1" applyFill="1" applyBorder="1" applyAlignment="1" applyProtection="1">
      <alignment vertical="center"/>
    </xf>
    <xf numFmtId="0" fontId="5" fillId="9" borderId="20" xfId="7" applyFont="1" applyFill="1" applyBorder="1" applyAlignment="1" applyProtection="1">
      <alignment horizontal="right" vertical="center" wrapText="1"/>
    </xf>
    <xf numFmtId="0" fontId="5" fillId="9" borderId="21" xfId="7" applyFont="1" applyFill="1" applyBorder="1" applyAlignment="1" applyProtection="1">
      <alignment horizontal="right" vertical="center" wrapText="1"/>
    </xf>
    <xf numFmtId="0" fontId="0" fillId="0" borderId="0" xfId="0" applyFill="1" applyBorder="1" applyAlignment="1" applyProtection="1">
      <alignment horizontal="right" vertical="center"/>
    </xf>
    <xf numFmtId="0" fontId="26" fillId="12" borderId="20" xfId="5" applyNumberFormat="1" applyFont="1" applyFill="1" applyBorder="1" applyAlignment="1" applyProtection="1">
      <alignment horizontal="right" vertical="center" wrapText="1"/>
    </xf>
    <xf numFmtId="0" fontId="26" fillId="12" borderId="24" xfId="5" applyNumberFormat="1" applyFont="1" applyFill="1" applyBorder="1" applyAlignment="1" applyProtection="1">
      <alignment horizontal="right" vertical="center" wrapText="1"/>
    </xf>
    <xf numFmtId="174" fontId="5" fillId="3" borderId="32" xfId="7" applyNumberFormat="1" applyFont="1" applyFill="1" applyBorder="1" applyAlignment="1" applyProtection="1">
      <alignment horizontal="right" vertical="center"/>
      <protection locked="0"/>
    </xf>
    <xf numFmtId="174" fontId="5" fillId="3" borderId="33" xfId="7" applyNumberFormat="1" applyFont="1" applyFill="1" applyBorder="1" applyAlignment="1" applyProtection="1">
      <alignment horizontal="right" vertical="center"/>
      <protection locked="0"/>
    </xf>
    <xf numFmtId="0" fontId="28" fillId="10" borderId="34" xfId="7" applyFont="1" applyFill="1" applyBorder="1" applyAlignment="1" applyProtection="1">
      <alignment horizontal="center" vertical="center"/>
      <protection locked="0"/>
    </xf>
    <xf numFmtId="0" fontId="28" fillId="10" borderId="35" xfId="7" applyFont="1" applyFill="1" applyBorder="1" applyAlignment="1" applyProtection="1">
      <alignment horizontal="center" vertical="center"/>
      <protection locked="0"/>
    </xf>
    <xf numFmtId="174" fontId="5" fillId="3" borderId="36" xfId="7" applyNumberFormat="1" applyFont="1" applyFill="1" applyBorder="1" applyAlignment="1" applyProtection="1">
      <alignment horizontal="right" vertical="center"/>
      <protection locked="0"/>
    </xf>
    <xf numFmtId="0" fontId="5" fillId="9" borderId="27" xfId="7" applyFont="1" applyFill="1" applyBorder="1" applyAlignment="1" applyProtection="1">
      <alignment horizontal="right" vertical="center"/>
    </xf>
    <xf numFmtId="0" fontId="5" fillId="9" borderId="27" xfId="7" applyFont="1" applyFill="1" applyBorder="1" applyAlignment="1" applyProtection="1">
      <alignment horizontal="left" vertical="center" wrapText="1"/>
    </xf>
    <xf numFmtId="0" fontId="23" fillId="10" borderId="27" xfId="0" applyFont="1" applyFill="1" applyBorder="1" applyAlignment="1" applyProtection="1">
      <alignment vertical="center" wrapText="1"/>
      <protection locked="0"/>
    </xf>
    <xf numFmtId="0" fontId="23" fillId="10" borderId="27" xfId="0" applyFont="1" applyFill="1" applyBorder="1" applyAlignment="1" applyProtection="1">
      <alignment horizontal="left" vertical="center"/>
      <protection locked="0"/>
    </xf>
    <xf numFmtId="0" fontId="5" fillId="21" borderId="27" xfId="7" applyFont="1" applyFill="1" applyBorder="1" applyAlignment="1" applyProtection="1">
      <alignment horizontal="right" vertical="center"/>
      <protection locked="0"/>
    </xf>
    <xf numFmtId="0" fontId="0" fillId="20" borderId="26" xfId="0" applyFont="1" applyFill="1" applyBorder="1" applyAlignment="1" applyProtection="1">
      <alignment vertical="center"/>
    </xf>
    <xf numFmtId="0" fontId="5" fillId="18" borderId="36" xfId="7" applyFont="1" applyFill="1" applyBorder="1" applyAlignment="1" applyProtection="1">
      <alignment horizontal="right" vertical="center"/>
    </xf>
    <xf numFmtId="168" fontId="8" fillId="5" borderId="27" xfId="7" applyNumberFormat="1" applyFont="1" applyFill="1" applyBorder="1" applyAlignment="1" applyProtection="1">
      <alignment horizontal="right" vertical="center"/>
    </xf>
    <xf numFmtId="168" fontId="5" fillId="6" borderId="27" xfId="7" applyNumberFormat="1" applyFont="1" applyFill="1" applyBorder="1" applyAlignment="1" applyProtection="1">
      <alignment horizontal="right" vertical="center"/>
      <protection locked="0"/>
    </xf>
    <xf numFmtId="169" fontId="5" fillId="6" borderId="27" xfId="7" applyNumberFormat="1" applyFont="1" applyFill="1" applyBorder="1" applyAlignment="1" applyProtection="1">
      <alignment horizontal="right" vertical="center"/>
      <protection locked="0"/>
    </xf>
    <xf numFmtId="169" fontId="5" fillId="21" borderId="27" xfId="7" applyNumberFormat="1" applyFont="1" applyFill="1" applyBorder="1" applyAlignment="1" applyProtection="1">
      <alignment horizontal="right" vertical="center"/>
      <protection locked="0"/>
    </xf>
    <xf numFmtId="169" fontId="8" fillId="11" borderId="27" xfId="7" applyNumberFormat="1" applyFont="1" applyFill="1" applyBorder="1" applyAlignment="1" applyProtection="1">
      <alignment horizontal="right" vertical="center"/>
    </xf>
    <xf numFmtId="171" fontId="8" fillId="11" borderId="27" xfId="7" applyNumberFormat="1" applyFont="1" applyFill="1" applyBorder="1" applyAlignment="1" applyProtection="1">
      <alignment horizontal="right" vertical="center"/>
    </xf>
    <xf numFmtId="0" fontId="23" fillId="10" borderId="27" xfId="0" applyFont="1" applyFill="1" applyBorder="1" applyAlignment="1" applyProtection="1">
      <alignment horizontal="right" vertical="center"/>
      <protection locked="0"/>
    </xf>
    <xf numFmtId="171" fontId="5" fillId="3" borderId="27" xfId="7" applyNumberFormat="1" applyFont="1" applyFill="1" applyBorder="1" applyAlignment="1" applyProtection="1">
      <alignment horizontal="right" vertical="center"/>
      <protection locked="0"/>
    </xf>
    <xf numFmtId="168" fontId="5" fillId="3" borderId="27" xfId="7" applyNumberFormat="1" applyFont="1" applyFill="1" applyBorder="1" applyAlignment="1" applyProtection="1">
      <alignment horizontal="right" vertical="center"/>
      <protection locked="0"/>
    </xf>
    <xf numFmtId="167" fontId="5" fillId="3" borderId="27" xfId="7" applyNumberFormat="1" applyFont="1" applyFill="1" applyBorder="1" applyAlignment="1" applyProtection="1">
      <alignment horizontal="right" vertical="center"/>
      <protection locked="0"/>
    </xf>
    <xf numFmtId="167" fontId="8" fillId="11" borderId="27" xfId="7" applyNumberFormat="1" applyFont="1" applyFill="1" applyBorder="1" applyAlignment="1" applyProtection="1">
      <alignment horizontal="right" vertical="center"/>
    </xf>
    <xf numFmtId="0" fontId="5" fillId="10" borderId="27" xfId="7" applyNumberFormat="1" applyFont="1" applyFill="1" applyBorder="1" applyAlignment="1" applyProtection="1">
      <alignment horizontal="right" vertical="center"/>
      <protection locked="0"/>
    </xf>
    <xf numFmtId="169" fontId="23" fillId="10" borderId="27" xfId="7" applyNumberFormat="1" applyFont="1" applyFill="1" applyBorder="1" applyAlignment="1" applyProtection="1">
      <alignment horizontal="right" vertical="center"/>
      <protection locked="0"/>
    </xf>
    <xf numFmtId="172" fontId="23" fillId="10" borderId="27" xfId="5" applyNumberFormat="1" applyFont="1" applyFill="1" applyBorder="1" applyAlignment="1" applyProtection="1">
      <alignment horizontal="right" vertical="center"/>
      <protection locked="0"/>
    </xf>
    <xf numFmtId="170" fontId="5" fillId="10" borderId="27" xfId="7" applyNumberFormat="1" applyFont="1" applyFill="1" applyBorder="1" applyAlignment="1" applyProtection="1">
      <alignment horizontal="right" vertical="center"/>
      <protection locked="0"/>
    </xf>
    <xf numFmtId="172" fontId="8" fillId="11" borderId="27" xfId="1" applyNumberFormat="1" applyFont="1" applyFill="1" applyBorder="1" applyAlignment="1" applyProtection="1">
      <alignment horizontal="right" vertical="center"/>
    </xf>
    <xf numFmtId="172" fontId="10" fillId="11" borderId="27" xfId="1" applyNumberFormat="1" applyFont="1" applyFill="1" applyBorder="1" applyAlignment="1" applyProtection="1">
      <alignment horizontal="right" vertical="center"/>
    </xf>
    <xf numFmtId="172" fontId="10" fillId="8" borderId="27" xfId="7" applyNumberFormat="1" applyFont="1" applyFill="1" applyBorder="1" applyAlignment="1" applyProtection="1">
      <alignment horizontal="right" vertical="center"/>
    </xf>
    <xf numFmtId="0" fontId="5" fillId="9" borderId="27" xfId="7" applyFont="1" applyFill="1" applyBorder="1" applyAlignment="1" applyProtection="1">
      <alignment horizontal="right" vertical="center" wrapText="1"/>
    </xf>
    <xf numFmtId="0" fontId="26" fillId="12" borderId="27" xfId="5" applyNumberFormat="1" applyFont="1" applyFill="1" applyBorder="1" applyAlignment="1" applyProtection="1">
      <alignment horizontal="right" vertical="center" wrapText="1"/>
    </xf>
    <xf numFmtId="0" fontId="5" fillId="3" borderId="37" xfId="7" applyFont="1" applyFill="1" applyBorder="1" applyAlignment="1" applyProtection="1">
      <alignment horizontal="left" vertical="center"/>
    </xf>
    <xf numFmtId="0" fontId="5" fillId="8" borderId="28" xfId="7" applyFont="1" applyFill="1" applyBorder="1" applyAlignment="1" applyProtection="1">
      <alignment horizontal="left" vertical="center"/>
    </xf>
    <xf numFmtId="0" fontId="5" fillId="10" borderId="28" xfId="7" applyFont="1" applyFill="1" applyBorder="1" applyAlignment="1" applyProtection="1">
      <alignment horizontal="left" vertical="center"/>
    </xf>
    <xf numFmtId="0" fontId="5" fillId="10" borderId="28" xfId="7" applyFont="1" applyFill="1" applyBorder="1" applyAlignment="1" applyProtection="1">
      <alignment horizontal="left" vertical="center" wrapText="1"/>
    </xf>
    <xf numFmtId="0" fontId="0" fillId="20" borderId="25" xfId="0" applyFont="1" applyFill="1" applyBorder="1" applyAlignment="1" applyProtection="1">
      <alignment vertical="center"/>
    </xf>
    <xf numFmtId="0" fontId="7" fillId="18" borderId="37" xfId="7" applyFont="1" applyFill="1" applyBorder="1" applyAlignment="1" applyProtection="1">
      <alignment horizontal="left" vertical="center"/>
    </xf>
    <xf numFmtId="0" fontId="9" fillId="5" borderId="28" xfId="7" applyFont="1" applyFill="1" applyBorder="1" applyAlignment="1" applyProtection="1">
      <alignment horizontal="left" vertical="center"/>
    </xf>
    <xf numFmtId="0" fontId="9" fillId="11" borderId="28" xfId="7" applyFont="1" applyFill="1" applyBorder="1" applyAlignment="1" applyProtection="1">
      <alignment horizontal="left" vertical="center"/>
    </xf>
    <xf numFmtId="0" fontId="5" fillId="11" borderId="28" xfId="7" applyFont="1" applyFill="1" applyBorder="1" applyAlignment="1" applyProtection="1">
      <alignment horizontal="left" vertical="center"/>
    </xf>
    <xf numFmtId="0" fontId="8" fillId="11" borderId="28" xfId="7" applyFont="1" applyFill="1" applyBorder="1" applyAlignment="1" applyProtection="1">
      <alignment horizontal="left" vertical="center"/>
    </xf>
    <xf numFmtId="172" fontId="8" fillId="11" borderId="28" xfId="1" applyNumberFormat="1" applyFont="1" applyFill="1" applyBorder="1" applyAlignment="1" applyProtection="1">
      <alignment horizontal="left" vertical="center"/>
    </xf>
    <xf numFmtId="172" fontId="10" fillId="11" borderId="28" xfId="1" applyNumberFormat="1" applyFont="1" applyFill="1" applyBorder="1" applyAlignment="1" applyProtection="1">
      <alignment horizontal="left" vertical="center"/>
    </xf>
    <xf numFmtId="0" fontId="11" fillId="8" borderId="28" xfId="7" applyFont="1" applyFill="1" applyBorder="1" applyAlignment="1" applyProtection="1">
      <alignment horizontal="left" vertical="center"/>
    </xf>
    <xf numFmtId="172" fontId="10" fillId="12" borderId="28" xfId="1" applyNumberFormat="1" applyFont="1" applyFill="1" applyBorder="1" applyAlignment="1" applyProtection="1">
      <alignment horizontal="left" vertical="center" wrapText="1"/>
    </xf>
    <xf numFmtId="0" fontId="28" fillId="19" borderId="0" xfId="4" applyNumberFormat="1" applyFont="1" applyFill="1" applyBorder="1" applyAlignment="1" applyProtection="1">
      <alignment horizontal="center"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xf>
    <xf numFmtId="165" fontId="0" fillId="0" borderId="0" xfId="0" applyNumberFormat="1" applyBorder="1" applyAlignment="1" applyProtection="1">
      <alignment horizontal="center" vertical="center" wrapText="1"/>
    </xf>
    <xf numFmtId="164" fontId="0" fillId="0" borderId="0" xfId="0" applyNumberFormat="1" applyBorder="1" applyAlignment="1" applyProtection="1">
      <alignment horizontal="center" vertical="center" wrapText="1"/>
    </xf>
    <xf numFmtId="0" fontId="5" fillId="0" borderId="0" xfId="4" applyFont="1" applyFill="1" applyBorder="1" applyProtection="1"/>
    <xf numFmtId="10" fontId="40" fillId="22" borderId="17" xfId="4" applyNumberFormat="1" applyFont="1" applyFill="1" applyBorder="1" applyAlignment="1" applyProtection="1">
      <alignment horizontal="center" vertical="center"/>
    </xf>
    <xf numFmtId="10" fontId="40" fillId="22" borderId="18" xfId="4" applyNumberFormat="1" applyFont="1" applyFill="1" applyBorder="1" applyAlignment="1" applyProtection="1">
      <alignment horizontal="center" vertical="center"/>
    </xf>
    <xf numFmtId="178" fontId="28" fillId="19" borderId="23" xfId="4" applyNumberFormat="1" applyFont="1" applyFill="1" applyBorder="1" applyAlignment="1" applyProtection="1">
      <alignment horizontal="center" vertical="center" wrapText="1"/>
    </xf>
    <xf numFmtId="0" fontId="7" fillId="18" borderId="22" xfId="4" applyFont="1" applyFill="1" applyBorder="1" applyAlignment="1" applyProtection="1">
      <alignment horizontal="center" vertical="center"/>
    </xf>
    <xf numFmtId="0" fontId="7" fillId="18" borderId="23" xfId="4" applyFont="1" applyFill="1" applyBorder="1" applyAlignment="1" applyProtection="1">
      <alignment horizontal="center" vertical="center" wrapText="1"/>
    </xf>
    <xf numFmtId="0" fontId="28" fillId="18" borderId="22" xfId="4" applyFont="1" applyFill="1" applyBorder="1" applyAlignment="1" applyProtection="1">
      <alignment horizontal="center" vertical="center" wrapText="1"/>
    </xf>
    <xf numFmtId="9" fontId="26" fillId="0" borderId="23" xfId="6" applyFont="1" applyFill="1" applyBorder="1" applyAlignment="1" applyProtection="1">
      <alignment horizontal="center" vertical="center"/>
    </xf>
    <xf numFmtId="0" fontId="0" fillId="0" borderId="1" xfId="0" applyBorder="1" applyProtection="1"/>
    <xf numFmtId="9" fontId="26" fillId="0" borderId="0" xfId="6" applyFont="1" applyProtection="1"/>
    <xf numFmtId="0" fontId="7" fillId="8" borderId="23" xfId="4" applyFont="1" applyFill="1" applyBorder="1" applyAlignment="1" applyProtection="1">
      <alignment horizontal="center" vertical="center" wrapText="1"/>
    </xf>
    <xf numFmtId="0" fontId="28" fillId="8" borderId="22" xfId="4" applyFont="1" applyFill="1" applyBorder="1" applyAlignment="1" applyProtection="1">
      <alignment horizontal="center" vertical="center" wrapText="1"/>
    </xf>
    <xf numFmtId="9" fontId="0" fillId="0" borderId="0" xfId="6" applyFont="1" applyBorder="1" applyAlignment="1" applyProtection="1">
      <alignment vertical="center" wrapText="1"/>
    </xf>
    <xf numFmtId="0" fontId="28" fillId="0" borderId="0" xfId="4" applyFont="1" applyFill="1" applyBorder="1" applyAlignment="1" applyProtection="1">
      <alignment horizontal="center" vertical="center"/>
    </xf>
    <xf numFmtId="179" fontId="26" fillId="0" borderId="19" xfId="1" applyNumberFormat="1" applyFont="1" applyFill="1" applyBorder="1" applyProtection="1"/>
    <xf numFmtId="179" fontId="26" fillId="0" borderId="20" xfId="1" applyNumberFormat="1" applyFont="1" applyBorder="1" applyAlignment="1" applyProtection="1">
      <alignment horizontal="center" vertical="center"/>
    </xf>
    <xf numFmtId="179" fontId="26" fillId="0" borderId="19" xfId="1" applyNumberFormat="1" applyFont="1" applyFill="1" applyBorder="1" applyAlignment="1" applyProtection="1">
      <alignment horizontal="center" vertical="center"/>
    </xf>
    <xf numFmtId="9" fontId="26" fillId="0" borderId="21" xfId="6" applyFont="1" applyFill="1" applyBorder="1" applyAlignment="1" applyProtection="1">
      <alignment horizontal="center" vertical="center"/>
    </xf>
    <xf numFmtId="1" fontId="26" fillId="0" borderId="20" xfId="1" applyNumberFormat="1" applyFont="1" applyBorder="1" applyAlignment="1" applyProtection="1">
      <alignment horizontal="center" vertical="center"/>
    </xf>
    <xf numFmtId="1" fontId="5" fillId="0" borderId="0" xfId="4" applyNumberFormat="1" applyFont="1" applyFill="1" applyBorder="1" applyProtection="1"/>
    <xf numFmtId="1" fontId="5" fillId="0" borderId="0" xfId="4" applyNumberFormat="1" applyFont="1" applyFill="1" applyBorder="1" applyAlignment="1" applyProtection="1">
      <alignment horizontal="center" vertical="center"/>
    </xf>
    <xf numFmtId="9" fontId="26" fillId="0" borderId="0" xfId="6" applyFont="1" applyFill="1" applyBorder="1" applyAlignment="1" applyProtection="1">
      <alignment horizontal="center" vertical="center"/>
    </xf>
    <xf numFmtId="0" fontId="28" fillId="0" borderId="0" xfId="4" applyFont="1" applyFill="1" applyBorder="1" applyAlignment="1" applyProtection="1">
      <alignment vertical="center"/>
    </xf>
    <xf numFmtId="0" fontId="5" fillId="0" borderId="0" xfId="4" applyFont="1" applyFill="1" applyBorder="1" applyAlignment="1" applyProtection="1">
      <alignment horizontal="center" vertical="center"/>
    </xf>
    <xf numFmtId="0" fontId="2" fillId="12" borderId="1" xfId="0" applyFont="1" applyFill="1" applyBorder="1" applyAlignment="1" applyProtection="1">
      <alignment horizontal="center" vertical="center" wrapText="1"/>
    </xf>
    <xf numFmtId="1" fontId="2" fillId="12" borderId="1" xfId="0" applyNumberFormat="1" applyFont="1" applyFill="1" applyBorder="1" applyAlignment="1" applyProtection="1">
      <alignment horizontal="center" vertical="center" wrapText="1"/>
    </xf>
    <xf numFmtId="0" fontId="28" fillId="19" borderId="33" xfId="4" applyNumberFormat="1" applyFont="1" applyFill="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8" fillId="18" borderId="20" xfId="4"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0" xfId="0" applyBorder="1" applyAlignment="1" applyProtection="1">
      <alignment horizontal="left" vertical="center" wrapText="1"/>
    </xf>
    <xf numFmtId="0" fontId="28" fillId="19" borderId="20" xfId="4" applyNumberFormat="1" applyFont="1" applyFill="1" applyBorder="1" applyAlignment="1" applyProtection="1">
      <alignment horizontal="center" vertical="center"/>
    </xf>
    <xf numFmtId="171" fontId="0" fillId="0" borderId="20" xfId="0" applyNumberFormat="1" applyBorder="1" applyAlignment="1" applyProtection="1">
      <alignment horizontal="center" vertical="center" wrapText="1"/>
    </xf>
    <xf numFmtId="177" fontId="0" fillId="0" borderId="20" xfId="0" applyNumberFormat="1" applyBorder="1" applyAlignment="1" applyProtection="1">
      <alignment horizontal="center" vertical="center" wrapText="1"/>
    </xf>
    <xf numFmtId="44" fontId="0" fillId="0" borderId="20" xfId="1" applyFont="1" applyBorder="1" applyAlignment="1" applyProtection="1">
      <alignment horizontal="center" vertical="center" wrapText="1"/>
    </xf>
    <xf numFmtId="9" fontId="26" fillId="0" borderId="20" xfId="6" applyFont="1" applyFill="1" applyBorder="1" applyAlignment="1" applyProtection="1">
      <alignment horizontal="center" vertical="center"/>
    </xf>
    <xf numFmtId="9" fontId="0" fillId="0" borderId="20" xfId="6" applyFont="1" applyBorder="1" applyAlignment="1" applyProtection="1">
      <alignment horizontal="center" vertical="center" wrapText="1"/>
    </xf>
    <xf numFmtId="0" fontId="28" fillId="19" borderId="21" xfId="4" applyNumberFormat="1" applyFont="1" applyFill="1" applyBorder="1" applyAlignment="1" applyProtection="1">
      <alignment horizontal="center" vertical="center"/>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3" xfId="0" applyBorder="1" applyAlignment="1" applyProtection="1">
      <alignment horizontal="left" vertical="center" wrapText="1"/>
    </xf>
    <xf numFmtId="0" fontId="28" fillId="19" borderId="23" xfId="4" applyNumberFormat="1" applyFont="1" applyFill="1" applyBorder="1" applyAlignment="1" applyProtection="1">
      <alignment horizontal="center" vertical="center"/>
    </xf>
    <xf numFmtId="171" fontId="0" fillId="0" borderId="23" xfId="0" applyNumberFormat="1" applyBorder="1" applyAlignment="1" applyProtection="1">
      <alignment horizontal="center" vertical="center" wrapText="1"/>
    </xf>
    <xf numFmtId="177" fontId="0" fillId="0" borderId="23" xfId="0" applyNumberFormat="1" applyBorder="1" applyAlignment="1" applyProtection="1">
      <alignment horizontal="center" vertical="center" wrapText="1"/>
    </xf>
    <xf numFmtId="44" fontId="0" fillId="0" borderId="23" xfId="1" applyFont="1" applyBorder="1" applyAlignment="1" applyProtection="1">
      <alignment horizontal="center" vertical="center" wrapText="1"/>
    </xf>
    <xf numFmtId="9" fontId="0" fillId="0" borderId="23" xfId="6" applyFont="1" applyBorder="1" applyAlignment="1" applyProtection="1">
      <alignment horizontal="center" vertical="center" wrapText="1"/>
    </xf>
    <xf numFmtId="0" fontId="28" fillId="19" borderId="24" xfId="4" applyNumberFormat="1" applyFont="1" applyFill="1" applyBorder="1" applyAlignment="1" applyProtection="1">
      <alignment horizontal="center" vertical="center"/>
    </xf>
    <xf numFmtId="0" fontId="0" fillId="0" borderId="42"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2" xfId="0" applyBorder="1" applyAlignment="1" applyProtection="1">
      <alignment horizontal="left" vertical="center" wrapText="1"/>
    </xf>
    <xf numFmtId="0" fontId="28" fillId="19" borderId="32" xfId="4" applyNumberFormat="1" applyFont="1" applyFill="1" applyBorder="1" applyAlignment="1" applyProtection="1">
      <alignment horizontal="center" vertical="center"/>
    </xf>
    <xf numFmtId="171" fontId="0" fillId="0" borderId="32" xfId="0" applyNumberFormat="1" applyBorder="1" applyAlignment="1" applyProtection="1">
      <alignment horizontal="center" vertical="center" wrapText="1"/>
    </xf>
    <xf numFmtId="177" fontId="0" fillId="0" borderId="32" xfId="0" applyNumberFormat="1" applyBorder="1" applyAlignment="1" applyProtection="1">
      <alignment horizontal="center" vertical="center" wrapText="1"/>
    </xf>
    <xf numFmtId="44" fontId="0" fillId="0" borderId="32" xfId="1" applyFont="1" applyBorder="1" applyAlignment="1" applyProtection="1">
      <alignment horizontal="center" vertical="center" wrapText="1"/>
    </xf>
    <xf numFmtId="9" fontId="26" fillId="0" borderId="32" xfId="6" applyFont="1" applyFill="1" applyBorder="1" applyAlignment="1" applyProtection="1">
      <alignment horizontal="center" vertical="center"/>
    </xf>
    <xf numFmtId="9" fontId="0" fillId="0" borderId="32" xfId="6" applyFont="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164" fontId="2" fillId="2" borderId="23" xfId="0" applyNumberFormat="1" applyFont="1" applyFill="1" applyBorder="1" applyAlignment="1" applyProtection="1">
      <alignment horizontal="center" vertical="center" wrapText="1"/>
    </xf>
    <xf numFmtId="0" fontId="7" fillId="8" borderId="23" xfId="4" applyFont="1" applyFill="1" applyBorder="1" applyAlignment="1" applyProtection="1">
      <alignment horizontal="center" vertical="center"/>
    </xf>
    <xf numFmtId="178" fontId="28" fillId="19" borderId="24" xfId="4" applyNumberFormat="1" applyFont="1" applyFill="1" applyBorder="1" applyAlignment="1" applyProtection="1">
      <alignment horizontal="center" vertical="center" wrapText="1"/>
    </xf>
    <xf numFmtId="178" fontId="28" fillId="19" borderId="43" xfId="4" applyNumberFormat="1" applyFont="1" applyFill="1" applyBorder="1" applyAlignment="1" applyProtection="1">
      <alignment horizontal="center" vertical="center" wrapText="1"/>
    </xf>
    <xf numFmtId="0" fontId="28" fillId="19" borderId="44" xfId="4" applyNumberFormat="1" applyFont="1" applyFill="1" applyBorder="1" applyAlignment="1" applyProtection="1">
      <alignment horizontal="center" vertical="center"/>
    </xf>
    <xf numFmtId="0" fontId="28" fillId="19" borderId="41" xfId="4" applyNumberFormat="1" applyFont="1" applyFill="1" applyBorder="1" applyAlignment="1" applyProtection="1">
      <alignment horizontal="center" vertical="center"/>
    </xf>
    <xf numFmtId="0" fontId="28" fillId="19" borderId="43" xfId="4" applyNumberFormat="1" applyFont="1" applyFill="1" applyBorder="1" applyAlignment="1" applyProtection="1">
      <alignment horizontal="center" vertical="center"/>
    </xf>
    <xf numFmtId="9" fontId="0" fillId="0" borderId="42" xfId="6" applyFont="1" applyBorder="1" applyAlignment="1" applyProtection="1">
      <alignment horizontal="center" vertical="center" wrapText="1"/>
    </xf>
    <xf numFmtId="9" fontId="0" fillId="0" borderId="19" xfId="6" applyFont="1" applyBorder="1" applyAlignment="1" applyProtection="1">
      <alignment horizontal="center" vertical="center" wrapText="1"/>
    </xf>
    <xf numFmtId="9" fontId="0" fillId="0" borderId="22" xfId="6" applyFont="1" applyBorder="1" applyAlignment="1" applyProtection="1">
      <alignment horizontal="center" vertical="center" wrapText="1"/>
    </xf>
    <xf numFmtId="9" fontId="0" fillId="0" borderId="42" xfId="0" applyNumberFormat="1" applyBorder="1" applyAlignment="1" applyProtection="1">
      <alignment horizontal="center" vertical="center" wrapText="1"/>
    </xf>
    <xf numFmtId="9" fontId="0" fillId="0" borderId="19" xfId="0" applyNumberFormat="1" applyBorder="1" applyAlignment="1" applyProtection="1">
      <alignment horizontal="center" vertical="center" wrapText="1"/>
    </xf>
    <xf numFmtId="9" fontId="0" fillId="0" borderId="22" xfId="0" applyNumberFormat="1" applyBorder="1" applyAlignment="1" applyProtection="1">
      <alignment horizontal="center" vertical="center" wrapText="1"/>
    </xf>
    <xf numFmtId="179" fontId="0" fillId="0" borderId="42" xfId="0" applyNumberFormat="1" applyBorder="1" applyAlignment="1" applyProtection="1">
      <alignment vertical="center" wrapText="1"/>
    </xf>
    <xf numFmtId="179" fontId="0" fillId="0" borderId="19" xfId="0" applyNumberFormat="1" applyBorder="1" applyAlignment="1" applyProtection="1">
      <alignment vertical="center" wrapText="1"/>
    </xf>
    <xf numFmtId="179" fontId="0" fillId="0" borderId="22" xfId="0" applyNumberFormat="1" applyBorder="1" applyAlignment="1" applyProtection="1">
      <alignment vertical="center" wrapText="1"/>
    </xf>
    <xf numFmtId="0" fontId="0" fillId="0" borderId="44"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3" xfId="0" applyBorder="1" applyAlignment="1" applyProtection="1">
      <alignment horizontal="left" vertical="center" wrapText="1"/>
    </xf>
    <xf numFmtId="0" fontId="0" fillId="0" borderId="36"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30" xfId="0" applyBorder="1" applyAlignment="1" applyProtection="1">
      <alignment horizontal="left" vertical="center" wrapText="1"/>
    </xf>
    <xf numFmtId="44" fontId="0" fillId="0" borderId="42" xfId="1" applyFont="1" applyBorder="1" applyAlignment="1" applyProtection="1">
      <alignment horizontal="center" vertical="center" wrapText="1"/>
    </xf>
    <xf numFmtId="44" fontId="0" fillId="0" borderId="19" xfId="1" applyFont="1" applyBorder="1" applyAlignment="1" applyProtection="1">
      <alignment horizontal="center" vertical="center" wrapText="1"/>
    </xf>
    <xf numFmtId="44" fontId="0" fillId="0" borderId="22" xfId="1" applyFont="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177" fontId="0" fillId="0" borderId="42" xfId="0" applyNumberFormat="1" applyBorder="1" applyAlignment="1" applyProtection="1">
      <alignment horizontal="center" vertical="center" wrapText="1"/>
    </xf>
    <xf numFmtId="177" fontId="0" fillId="0" borderId="19" xfId="0" applyNumberFormat="1" applyBorder="1" applyAlignment="1" applyProtection="1">
      <alignment horizontal="center" vertical="center" wrapText="1"/>
    </xf>
    <xf numFmtId="177" fontId="0" fillId="0" borderId="22" xfId="0" applyNumberFormat="1" applyBorder="1" applyAlignment="1" applyProtection="1">
      <alignment horizontal="center" vertical="center" wrapText="1"/>
    </xf>
    <xf numFmtId="0" fontId="0" fillId="0" borderId="3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24" xfId="0" applyBorder="1" applyAlignment="1" applyProtection="1">
      <alignment horizontal="left" vertical="center" wrapText="1"/>
    </xf>
    <xf numFmtId="0" fontId="36" fillId="20" borderId="45" xfId="4" applyNumberFormat="1" applyFont="1" applyFill="1" applyBorder="1" applyAlignment="1" applyProtection="1">
      <alignment horizontal="center" vertical="center"/>
    </xf>
    <xf numFmtId="0" fontId="36" fillId="20" borderId="34" xfId="4" applyNumberFormat="1" applyFont="1" applyFill="1" applyBorder="1" applyAlignment="1" applyProtection="1">
      <alignment horizontal="center" vertical="center"/>
    </xf>
    <xf numFmtId="1" fontId="36" fillId="20" borderId="34" xfId="4" applyNumberFormat="1" applyFont="1" applyFill="1" applyBorder="1" applyAlignment="1" applyProtection="1">
      <alignment horizontal="center" vertical="center"/>
    </xf>
    <xf numFmtId="0" fontId="36" fillId="20" borderId="35" xfId="4" applyNumberFormat="1" applyFont="1" applyFill="1" applyBorder="1" applyAlignment="1" applyProtection="1">
      <alignment horizontal="center" vertical="center"/>
    </xf>
    <xf numFmtId="0" fontId="36" fillId="20" borderId="26" xfId="4" applyNumberFormat="1" applyFont="1" applyFill="1" applyBorder="1" applyAlignment="1" applyProtection="1">
      <alignment horizontal="center" vertical="center"/>
    </xf>
    <xf numFmtId="0" fontId="36" fillId="20" borderId="46" xfId="4" applyNumberFormat="1" applyFont="1" applyFill="1" applyBorder="1" applyAlignment="1" applyProtection="1">
      <alignment horizontal="center" vertical="center"/>
    </xf>
    <xf numFmtId="0" fontId="36" fillId="20" borderId="28" xfId="4" applyNumberFormat="1" applyFont="1" applyFill="1" applyBorder="1" applyAlignment="1" applyProtection="1">
      <alignment horizontal="center" vertical="center"/>
    </xf>
    <xf numFmtId="0" fontId="36" fillId="20" borderId="29" xfId="4" applyNumberFormat="1" applyFont="1" applyFill="1" applyBorder="1" applyAlignment="1" applyProtection="1">
      <alignment horizontal="center" vertical="center"/>
    </xf>
    <xf numFmtId="0" fontId="5" fillId="0" borderId="20" xfId="4" applyFont="1" applyFill="1" applyBorder="1" applyAlignment="1" applyProtection="1">
      <alignment horizontal="center" vertical="center"/>
    </xf>
    <xf numFmtId="1" fontId="0" fillId="0" borderId="20" xfId="0" applyNumberFormat="1" applyBorder="1" applyAlignment="1" applyProtection="1">
      <alignment horizontal="center" vertical="center" wrapText="1"/>
    </xf>
    <xf numFmtId="0" fontId="0" fillId="0" borderId="21" xfId="0" applyBorder="1" applyAlignment="1" applyProtection="1">
      <alignment horizontal="center" vertical="center" wrapText="1"/>
    </xf>
    <xf numFmtId="1" fontId="0" fillId="0" borderId="23" xfId="0" applyNumberFormat="1" applyBorder="1" applyAlignment="1" applyProtection="1">
      <alignment horizontal="center" vertical="center" wrapText="1"/>
    </xf>
    <xf numFmtId="0" fontId="0" fillId="0" borderId="24" xfId="0" applyBorder="1" applyAlignment="1" applyProtection="1">
      <alignment horizontal="center" vertical="center" wrapText="1"/>
    </xf>
    <xf numFmtId="1" fontId="0" fillId="0" borderId="21" xfId="0" applyNumberFormat="1" applyBorder="1" applyAlignment="1" applyProtection="1">
      <alignment horizontal="center" vertical="center" wrapText="1"/>
    </xf>
    <xf numFmtId="1" fontId="0" fillId="0" borderId="24" xfId="0" applyNumberFormat="1" applyBorder="1" applyAlignment="1" applyProtection="1">
      <alignment horizontal="center" vertical="center" wrapText="1"/>
    </xf>
    <xf numFmtId="0" fontId="0" fillId="0" borderId="21" xfId="0" applyBorder="1" applyAlignment="1" applyProtection="1">
      <alignment vertical="center" wrapText="1"/>
    </xf>
    <xf numFmtId="9" fontId="0" fillId="0" borderId="21" xfId="6" applyFont="1" applyBorder="1" applyAlignment="1" applyProtection="1">
      <alignment horizontal="center" vertical="center" wrapText="1"/>
    </xf>
    <xf numFmtId="9" fontId="0" fillId="0" borderId="24" xfId="6" applyFont="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5" fillId="0" borderId="19" xfId="4" applyFont="1" applyFill="1" applyBorder="1" applyAlignment="1" applyProtection="1">
      <alignment horizontal="center" vertical="center"/>
    </xf>
    <xf numFmtId="0" fontId="5" fillId="0" borderId="22" xfId="4" applyFont="1" applyFill="1" applyBorder="1" applyAlignment="1" applyProtection="1">
      <alignment horizontal="center" vertical="center"/>
    </xf>
    <xf numFmtId="0" fontId="5" fillId="0" borderId="23" xfId="4" applyFont="1" applyFill="1" applyBorder="1" applyAlignment="1" applyProtection="1">
      <alignment horizontal="center" vertical="center"/>
    </xf>
    <xf numFmtId="0" fontId="5" fillId="9" borderId="24" xfId="7" applyFont="1" applyFill="1" applyBorder="1" applyAlignment="1" applyProtection="1">
      <alignment horizontal="right" vertical="center"/>
    </xf>
    <xf numFmtId="0" fontId="5" fillId="0" borderId="21" xfId="4" applyFont="1" applyFill="1" applyBorder="1" applyAlignment="1" applyProtection="1">
      <alignment horizontal="center" vertical="center"/>
    </xf>
    <xf numFmtId="0" fontId="5" fillId="0" borderId="24" xfId="4" applyFont="1" applyFill="1" applyBorder="1" applyAlignment="1" applyProtection="1">
      <alignment horizontal="center" vertical="center"/>
    </xf>
    <xf numFmtId="179" fontId="26" fillId="0" borderId="21" xfId="1" applyNumberFormat="1" applyFont="1" applyBorder="1" applyAlignment="1" applyProtection="1">
      <alignment horizontal="center" vertical="center"/>
    </xf>
    <xf numFmtId="179" fontId="26" fillId="0" borderId="22" xfId="1" applyNumberFormat="1" applyFont="1" applyFill="1" applyBorder="1" applyAlignment="1" applyProtection="1">
      <alignment horizontal="center" vertical="center"/>
    </xf>
    <xf numFmtId="179" fontId="26" fillId="0" borderId="23" xfId="1" applyNumberFormat="1" applyFont="1" applyBorder="1" applyAlignment="1" applyProtection="1">
      <alignment horizontal="center" vertical="center"/>
    </xf>
    <xf numFmtId="179" fontId="26" fillId="0" borderId="24" xfId="1" applyNumberFormat="1" applyFont="1" applyBorder="1" applyAlignment="1" applyProtection="1">
      <alignment horizontal="center" vertical="center"/>
    </xf>
    <xf numFmtId="1" fontId="26" fillId="0" borderId="19" xfId="1" applyNumberFormat="1" applyFont="1" applyBorder="1" applyAlignment="1" applyProtection="1">
      <alignment horizontal="center" vertical="center"/>
    </xf>
    <xf numFmtId="1" fontId="5" fillId="0" borderId="20" xfId="4" applyNumberFormat="1" applyFont="1" applyFill="1" applyBorder="1" applyAlignment="1" applyProtection="1">
      <alignment horizontal="center" vertical="center"/>
    </xf>
    <xf numFmtId="1" fontId="26" fillId="0" borderId="22" xfId="1" applyNumberFormat="1" applyFont="1" applyBorder="1" applyAlignment="1" applyProtection="1">
      <alignment horizontal="center" vertical="center"/>
    </xf>
    <xf numFmtId="1" fontId="26" fillId="0" borderId="23" xfId="1" applyNumberFormat="1" applyFont="1" applyBorder="1" applyAlignment="1" applyProtection="1">
      <alignment horizontal="center" vertical="center"/>
    </xf>
    <xf numFmtId="1" fontId="5" fillId="0" borderId="23" xfId="4" applyNumberFormat="1" applyFont="1" applyFill="1" applyBorder="1" applyAlignment="1" applyProtection="1">
      <alignment horizontal="center" vertical="center"/>
    </xf>
    <xf numFmtId="9" fontId="26" fillId="0" borderId="24" xfId="6" applyFont="1" applyFill="1" applyBorder="1" applyAlignment="1" applyProtection="1">
      <alignment horizontal="center" vertical="center"/>
    </xf>
    <xf numFmtId="1" fontId="28" fillId="18" borderId="19" xfId="4" applyNumberFormat="1" applyFont="1" applyFill="1" applyBorder="1" applyAlignment="1" applyProtection="1">
      <alignment horizontal="center" vertical="center"/>
    </xf>
    <xf numFmtId="1" fontId="28" fillId="18" borderId="20" xfId="4" applyNumberFormat="1" applyFont="1" applyFill="1" applyBorder="1" applyAlignment="1" applyProtection="1">
      <alignment horizontal="center" vertical="center" wrapText="1"/>
    </xf>
    <xf numFmtId="9" fontId="26" fillId="18" borderId="21" xfId="6" applyFont="1" applyFill="1" applyBorder="1" applyAlignment="1" applyProtection="1">
      <alignment horizontal="center" vertical="center"/>
    </xf>
    <xf numFmtId="0" fontId="28" fillId="18" borderId="19" xfId="4" applyFont="1" applyFill="1" applyBorder="1" applyAlignment="1" applyProtection="1">
      <alignment horizontal="center" vertical="center"/>
    </xf>
    <xf numFmtId="0" fontId="28" fillId="18" borderId="20" xfId="4" applyFont="1" applyFill="1" applyBorder="1" applyAlignment="1" applyProtection="1">
      <alignment horizontal="center" vertical="center"/>
    </xf>
    <xf numFmtId="0" fontId="28" fillId="18" borderId="21" xfId="4" applyFont="1" applyFill="1" applyBorder="1" applyAlignment="1" applyProtection="1">
      <alignment horizontal="center" vertical="center"/>
    </xf>
    <xf numFmtId="0" fontId="28" fillId="18" borderId="19" xfId="4" applyFont="1" applyFill="1" applyBorder="1" applyAlignment="1" applyProtection="1">
      <alignment horizontal="center" vertical="center" wrapText="1"/>
    </xf>
    <xf numFmtId="0" fontId="28" fillId="18" borderId="21" xfId="4" applyNumberFormat="1" applyFont="1" applyFill="1" applyBorder="1" applyAlignment="1" applyProtection="1">
      <alignment horizontal="center" vertical="center" wrapText="1"/>
    </xf>
    <xf numFmtId="0" fontId="28" fillId="18" borderId="21" xfId="4" applyFont="1" applyFill="1" applyBorder="1" applyAlignment="1" applyProtection="1">
      <alignment horizontal="center" vertical="center" wrapText="1"/>
    </xf>
    <xf numFmtId="0" fontId="0" fillId="0" borderId="19" xfId="0" applyBorder="1" applyAlignment="1" applyProtection="1">
      <alignment horizontal="right"/>
    </xf>
    <xf numFmtId="0" fontId="0" fillId="0" borderId="20" xfId="0" applyBorder="1" applyAlignment="1" applyProtection="1">
      <alignment horizontal="right"/>
    </xf>
    <xf numFmtId="0" fontId="0" fillId="0" borderId="21" xfId="0" applyBorder="1" applyAlignment="1" applyProtection="1">
      <alignment horizontal="right"/>
    </xf>
    <xf numFmtId="0" fontId="0" fillId="0" borderId="22" xfId="0" applyBorder="1" applyAlignment="1" applyProtection="1">
      <alignment horizontal="right"/>
    </xf>
    <xf numFmtId="0" fontId="0" fillId="0" borderId="23" xfId="0" applyBorder="1" applyAlignment="1" applyProtection="1">
      <alignment horizontal="right"/>
    </xf>
    <xf numFmtId="0" fontId="0" fillId="7" borderId="20" xfId="0" applyFill="1" applyBorder="1" applyAlignment="1" applyProtection="1">
      <alignment horizontal="right"/>
    </xf>
    <xf numFmtId="0" fontId="0" fillId="7" borderId="23" xfId="0" applyFill="1" applyBorder="1" applyAlignment="1" applyProtection="1">
      <alignment horizontal="right"/>
    </xf>
    <xf numFmtId="0" fontId="7" fillId="18" borderId="28" xfId="7" applyFont="1" applyFill="1" applyBorder="1" applyAlignment="1" applyProtection="1">
      <alignment horizontal="center" vertical="center"/>
    </xf>
    <xf numFmtId="0" fontId="5" fillId="18" borderId="27" xfId="7"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5" fillId="18" borderId="18" xfId="7" applyFont="1" applyFill="1" applyBorder="1" applyAlignment="1" applyProtection="1">
      <alignment horizontal="center" vertical="center"/>
    </xf>
    <xf numFmtId="178" fontId="0" fillId="0" borderId="42" xfId="0" applyNumberFormat="1" applyBorder="1" applyAlignment="1" applyProtection="1">
      <alignment horizontal="center" vertical="center" wrapText="1"/>
    </xf>
    <xf numFmtId="178" fontId="0" fillId="0" borderId="19" xfId="0" applyNumberFormat="1" applyBorder="1" applyAlignment="1" applyProtection="1">
      <alignment horizontal="center" vertical="center" wrapText="1"/>
    </xf>
    <xf numFmtId="178" fontId="0" fillId="0" borderId="22" xfId="0" applyNumberFormat="1" applyBorder="1" applyAlignment="1" applyProtection="1">
      <alignment horizontal="center" vertical="center" wrapText="1"/>
    </xf>
    <xf numFmtId="180" fontId="26" fillId="0" borderId="30" xfId="6" applyNumberFormat="1" applyFont="1" applyFill="1" applyBorder="1" applyAlignment="1" applyProtection="1">
      <alignment vertical="center"/>
    </xf>
    <xf numFmtId="180" fontId="26" fillId="0" borderId="23" xfId="6" applyNumberFormat="1" applyFont="1" applyFill="1" applyBorder="1" applyAlignment="1" applyProtection="1">
      <alignment vertical="center"/>
    </xf>
    <xf numFmtId="180" fontId="26" fillId="0" borderId="24" xfId="6" applyNumberFormat="1" applyFont="1" applyFill="1" applyBorder="1" applyAlignment="1" applyProtection="1">
      <alignment vertical="center"/>
    </xf>
    <xf numFmtId="181" fontId="10" fillId="8" borderId="27" xfId="7" applyNumberFormat="1" applyFont="1" applyFill="1" applyBorder="1" applyAlignment="1" applyProtection="1">
      <alignment horizontal="right" vertical="center"/>
    </xf>
    <xf numFmtId="0" fontId="7" fillId="24" borderId="5" xfId="0" applyFont="1" applyFill="1" applyBorder="1" applyProtection="1"/>
    <xf numFmtId="0" fontId="0" fillId="0" borderId="6" xfId="0" applyBorder="1" applyProtection="1"/>
    <xf numFmtId="0" fontId="7" fillId="24" borderId="8" xfId="0" applyFont="1" applyFill="1" applyBorder="1" applyProtection="1"/>
    <xf numFmtId="0" fontId="0" fillId="0" borderId="9" xfId="0" applyBorder="1" applyProtection="1"/>
    <xf numFmtId="0" fontId="7" fillId="24" borderId="12" xfId="0" applyFont="1" applyFill="1" applyBorder="1" applyProtection="1"/>
    <xf numFmtId="0" fontId="0" fillId="0" borderId="13" xfId="0" applyFont="1" applyBorder="1" applyProtection="1"/>
    <xf numFmtId="0" fontId="0" fillId="0" borderId="50" xfId="0" applyFont="1" applyBorder="1" applyProtection="1"/>
    <xf numFmtId="2" fontId="8" fillId="11" borderId="27" xfId="7" applyNumberFormat="1" applyFont="1" applyFill="1" applyBorder="1" applyAlignment="1" applyProtection="1">
      <alignment horizontal="right" vertical="center"/>
    </xf>
    <xf numFmtId="0" fontId="2" fillId="2" borderId="22" xfId="0" applyFont="1" applyFill="1" applyBorder="1" applyAlignment="1" applyProtection="1">
      <alignment horizontal="center" vertical="center" wrapText="1"/>
    </xf>
    <xf numFmtId="171" fontId="23" fillId="4" borderId="27" xfId="7" applyNumberFormat="1" applyFont="1" applyFill="1" applyBorder="1" applyAlignment="1" applyProtection="1">
      <alignment horizontal="right" vertical="center"/>
      <protection locked="0"/>
    </xf>
    <xf numFmtId="1" fontId="8" fillId="11" borderId="20" xfId="7" applyNumberFormat="1" applyFont="1" applyFill="1" applyBorder="1" applyAlignment="1" applyProtection="1">
      <alignment horizontal="right" vertical="center"/>
    </xf>
    <xf numFmtId="1" fontId="0" fillId="0" borderId="32" xfId="0" applyNumberFormat="1" applyBorder="1" applyAlignment="1" applyProtection="1">
      <alignment horizontal="center" vertical="center" wrapText="1"/>
    </xf>
    <xf numFmtId="0" fontId="0" fillId="0" borderId="20" xfId="0" applyNumberFormat="1" applyBorder="1" applyAlignment="1" applyProtection="1">
      <alignment horizontal="right"/>
    </xf>
    <xf numFmtId="9" fontId="0" fillId="0" borderId="32" xfId="6" applyNumberFormat="1" applyFont="1" applyBorder="1" applyAlignment="1" applyProtection="1">
      <alignment horizontal="center" vertical="center" wrapText="1"/>
    </xf>
    <xf numFmtId="0" fontId="7" fillId="3" borderId="38" xfId="7" applyFont="1" applyFill="1" applyBorder="1" applyAlignment="1" applyProtection="1">
      <alignment horizontal="left" vertical="center" wrapText="1"/>
    </xf>
    <xf numFmtId="44" fontId="26" fillId="3" borderId="31" xfId="1" applyFont="1" applyFill="1" applyBorder="1" applyAlignment="1" applyProtection="1">
      <alignment vertical="center"/>
    </xf>
    <xf numFmtId="170" fontId="5" fillId="6" borderId="27" xfId="7" applyNumberFormat="1" applyFont="1" applyFill="1" applyBorder="1" applyAlignment="1" applyProtection="1">
      <alignment horizontal="right" vertical="center"/>
    </xf>
    <xf numFmtId="170" fontId="5" fillId="21" borderId="27" xfId="7" applyNumberFormat="1" applyFont="1" applyFill="1" applyBorder="1" applyAlignment="1" applyProtection="1">
      <alignment horizontal="right" vertical="center"/>
    </xf>
    <xf numFmtId="170" fontId="5" fillId="3" borderId="27" xfId="7" applyNumberFormat="1" applyFont="1" applyFill="1" applyBorder="1" applyAlignment="1" applyProtection="1">
      <alignment horizontal="right" vertical="center"/>
    </xf>
    <xf numFmtId="182" fontId="5" fillId="6" borderId="27" xfId="7" applyNumberFormat="1" applyFont="1" applyFill="1" applyBorder="1" applyAlignment="1" applyProtection="1">
      <alignment horizontal="right" vertical="center"/>
      <protection locked="0"/>
    </xf>
    <xf numFmtId="182" fontId="5" fillId="11" borderId="27" xfId="7" applyNumberFormat="1" applyFont="1" applyFill="1" applyBorder="1" applyAlignment="1" applyProtection="1">
      <alignment horizontal="right" vertical="center"/>
    </xf>
    <xf numFmtId="0" fontId="0" fillId="0" borderId="42" xfId="0" applyNumberFormat="1" applyBorder="1" applyAlignment="1" applyProtection="1">
      <alignment horizontal="center" vertical="center" wrapText="1"/>
    </xf>
    <xf numFmtId="182" fontId="0" fillId="0" borderId="32" xfId="0" applyNumberFormat="1" applyBorder="1"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36" fillId="7" borderId="0" xfId="0" applyFont="1" applyFill="1" applyAlignment="1" applyProtection="1">
      <alignment horizontal="center" vertical="center" wrapText="1"/>
    </xf>
    <xf numFmtId="0" fontId="36" fillId="7" borderId="0" xfId="0" applyFont="1" applyFill="1" applyAlignment="1" applyProtection="1">
      <alignment horizontal="center" vertical="center"/>
    </xf>
    <xf numFmtId="0" fontId="26"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0" fillId="12" borderId="0" xfId="0" applyFill="1" applyAlignment="1" applyProtection="1">
      <alignment horizontal="right" vertical="center"/>
    </xf>
    <xf numFmtId="0" fontId="0" fillId="18" borderId="0" xfId="0" applyFill="1" applyAlignment="1" applyProtection="1">
      <alignment horizontal="right" vertical="center"/>
    </xf>
    <xf numFmtId="0" fontId="0" fillId="10" borderId="0" xfId="0" applyFill="1" applyAlignment="1" applyProtection="1">
      <alignment horizontal="right" vertical="center"/>
    </xf>
    <xf numFmtId="0" fontId="0" fillId="3" borderId="0" xfId="0" applyFill="1" applyAlignment="1" applyProtection="1">
      <alignment horizontal="right" vertical="center"/>
    </xf>
    <xf numFmtId="0" fontId="0" fillId="0" borderId="0" xfId="0" applyFont="1" applyAlignment="1" applyProtection="1">
      <alignment horizontal="left" vertical="center"/>
    </xf>
    <xf numFmtId="0" fontId="0" fillId="0" borderId="0" xfId="0" applyAlignment="1" applyProtection="1">
      <alignment horizontal="right" vertical="center"/>
    </xf>
    <xf numFmtId="0" fontId="0" fillId="0" borderId="0" xfId="0" applyBorder="1" applyAlignment="1" applyProtection="1">
      <alignment horizontal="right" vertical="center"/>
    </xf>
    <xf numFmtId="0" fontId="0" fillId="0" borderId="0" xfId="0" applyAlignment="1" applyProtection="1">
      <alignment horizontal="right" vertical="center" wrapText="1"/>
    </xf>
    <xf numFmtId="0" fontId="0" fillId="0" borderId="0" xfId="0" applyFont="1" applyAlignment="1" applyProtection="1">
      <alignment horizontal="right" vertical="center" wrapText="1"/>
    </xf>
    <xf numFmtId="0" fontId="0" fillId="14" borderId="0" xfId="0" applyFill="1" applyAlignment="1" applyProtection="1">
      <alignment horizontal="center" vertical="center" wrapText="1"/>
    </xf>
    <xf numFmtId="0" fontId="2" fillId="14" borderId="0" xfId="0" applyFont="1" applyFill="1" applyAlignment="1" applyProtection="1">
      <alignment horizontal="left" vertical="center"/>
    </xf>
    <xf numFmtId="0" fontId="2" fillId="14" borderId="0" xfId="0" applyFont="1" applyFill="1" applyAlignment="1" applyProtection="1">
      <alignment horizontal="left"/>
    </xf>
    <xf numFmtId="0" fontId="2" fillId="23" borderId="1" xfId="0" applyFont="1" applyFill="1" applyBorder="1" applyAlignment="1" applyProtection="1">
      <alignment horizontal="center" vertical="center" wrapText="1"/>
    </xf>
    <xf numFmtId="0" fontId="2" fillId="12" borderId="1" xfId="0" applyFont="1" applyFill="1" applyBorder="1" applyAlignment="1" applyProtection="1">
      <alignment horizontal="left" vertical="center" wrapText="1"/>
    </xf>
    <xf numFmtId="0" fontId="2" fillId="18" borderId="1"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2" fillId="12" borderId="2" xfId="0" applyFont="1" applyFill="1" applyBorder="1" applyAlignment="1" applyProtection="1">
      <alignment horizontal="center" vertical="center" wrapText="1"/>
    </xf>
    <xf numFmtId="0" fontId="2" fillId="12" borderId="4"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38" fillId="11" borderId="0" xfId="0" applyFont="1" applyFill="1" applyAlignment="1">
      <alignment horizontal="center" vertical="center"/>
    </xf>
    <xf numFmtId="0" fontId="38" fillId="0" borderId="0" xfId="0" applyFont="1" applyFill="1" applyAlignment="1">
      <alignment horizontal="center" vertical="center"/>
    </xf>
    <xf numFmtId="1" fontId="38" fillId="0" borderId="0" xfId="0" applyNumberFormat="1" applyFont="1" applyFill="1" applyAlignment="1">
      <alignment horizontal="center" vertical="center"/>
    </xf>
    <xf numFmtId="1" fontId="28" fillId="18" borderId="49" xfId="4" applyNumberFormat="1" applyFont="1" applyFill="1" applyBorder="1" applyAlignment="1" applyProtection="1">
      <alignment horizontal="center" vertical="center"/>
    </xf>
    <xf numFmtId="1" fontId="28" fillId="18" borderId="47" xfId="4" applyNumberFormat="1" applyFont="1" applyFill="1" applyBorder="1" applyAlignment="1" applyProtection="1">
      <alignment horizontal="center" vertical="center"/>
    </xf>
    <xf numFmtId="1" fontId="28" fillId="18" borderId="48" xfId="4" applyNumberFormat="1" applyFont="1" applyFill="1" applyBorder="1" applyAlignment="1" applyProtection="1">
      <alignment horizontal="center" vertical="center"/>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1" fontId="0" fillId="23" borderId="19" xfId="0" applyNumberFormat="1" applyFill="1" applyBorder="1" applyAlignment="1" applyProtection="1">
      <alignment horizontal="center" vertical="center" wrapText="1"/>
    </xf>
    <xf numFmtId="0" fontId="0" fillId="23" borderId="20" xfId="0" applyFill="1" applyBorder="1" applyAlignment="1" applyProtection="1">
      <alignment horizontal="center" vertical="center" wrapText="1"/>
    </xf>
    <xf numFmtId="0" fontId="0" fillId="0" borderId="20" xfId="0" applyBorder="1" applyAlignment="1" applyProtection="1">
      <alignment horizontal="left" vertical="center" wrapText="1"/>
    </xf>
    <xf numFmtId="0" fontId="0" fillId="0" borderId="21" xfId="0" applyBorder="1" applyAlignment="1" applyProtection="1">
      <alignment horizontal="left" vertical="center" wrapText="1"/>
    </xf>
    <xf numFmtId="0" fontId="0" fillId="18" borderId="16" xfId="0" applyFill="1" applyBorder="1" applyAlignment="1" applyProtection="1">
      <alignment horizontal="center" vertical="center" wrapText="1"/>
    </xf>
    <xf numFmtId="0" fontId="0" fillId="18" borderId="17" xfId="0" applyFill="1" applyBorder="1" applyAlignment="1" applyProtection="1">
      <alignment horizontal="center" vertical="center" wrapText="1"/>
    </xf>
    <xf numFmtId="0" fontId="0" fillId="18" borderId="18" xfId="0" applyFill="1" applyBorder="1" applyAlignment="1" applyProtection="1">
      <alignment horizontal="center" vertical="center" wrapText="1"/>
    </xf>
    <xf numFmtId="1" fontId="0" fillId="0" borderId="19" xfId="0" applyNumberFormat="1"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18" borderId="16" xfId="0" applyFill="1" applyBorder="1" applyAlignment="1" applyProtection="1">
      <alignment horizontal="center" vertical="center"/>
    </xf>
    <xf numFmtId="0" fontId="0" fillId="18" borderId="17" xfId="0" applyFill="1" applyBorder="1" applyAlignment="1" applyProtection="1">
      <alignment horizontal="center" vertical="center"/>
    </xf>
    <xf numFmtId="0" fontId="0" fillId="18" borderId="18" xfId="0" applyFill="1" applyBorder="1" applyAlignment="1" applyProtection="1">
      <alignment horizontal="center" vertical="center"/>
    </xf>
    <xf numFmtId="10" fontId="40" fillId="22" borderId="17" xfId="4" applyNumberFormat="1" applyFont="1" applyFill="1" applyBorder="1" applyAlignment="1" applyProtection="1">
      <alignment horizontal="center" vertical="center"/>
    </xf>
    <xf numFmtId="10" fontId="40" fillId="22" borderId="40" xfId="4" applyNumberFormat="1" applyFont="1" applyFill="1" applyBorder="1" applyAlignment="1" applyProtection="1">
      <alignment horizontal="center" vertical="center"/>
    </xf>
    <xf numFmtId="0" fontId="28" fillId="18" borderId="16" xfId="4" applyFont="1" applyFill="1" applyBorder="1" applyAlignment="1" applyProtection="1">
      <alignment horizontal="center" vertical="center"/>
    </xf>
    <xf numFmtId="0" fontId="28" fillId="18" borderId="17" xfId="4" applyFont="1" applyFill="1" applyBorder="1" applyAlignment="1" applyProtection="1">
      <alignment horizontal="center" vertical="center"/>
    </xf>
    <xf numFmtId="0" fontId="28" fillId="18" borderId="18" xfId="4" applyFont="1" applyFill="1" applyBorder="1" applyAlignment="1" applyProtection="1">
      <alignment horizontal="center" vertical="center"/>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165" fontId="2" fillId="2" borderId="16" xfId="0" applyNumberFormat="1" applyFont="1" applyFill="1" applyBorder="1" applyAlignment="1" applyProtection="1">
      <alignment horizontal="center" vertical="center" wrapText="1"/>
    </xf>
    <xf numFmtId="165" fontId="2" fillId="2" borderId="22" xfId="0" applyNumberFormat="1" applyFont="1" applyFill="1" applyBorder="1" applyAlignment="1" applyProtection="1">
      <alignment horizontal="center" vertical="center" wrapText="1"/>
    </xf>
    <xf numFmtId="10" fontId="40" fillId="22" borderId="18" xfId="4" applyNumberFormat="1" applyFont="1" applyFill="1" applyBorder="1" applyAlignment="1" applyProtection="1">
      <alignment horizontal="center" vertical="center"/>
    </xf>
    <xf numFmtId="9" fontId="7" fillId="18" borderId="16" xfId="6" applyFont="1" applyFill="1" applyBorder="1" applyAlignment="1" applyProtection="1">
      <alignment horizontal="center" vertical="center" wrapText="1"/>
    </xf>
    <xf numFmtId="9" fontId="7" fillId="18" borderId="22" xfId="6"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164" fontId="2" fillId="2" borderId="17" xfId="0" applyNumberFormat="1" applyFont="1" applyFill="1" applyBorder="1" applyAlignment="1" applyProtection="1">
      <alignment horizontal="center" vertical="center" wrapText="1"/>
    </xf>
    <xf numFmtId="164" fontId="2" fillId="2" borderId="23" xfId="0" applyNumberFormat="1" applyFont="1" applyFill="1" applyBorder="1" applyAlignment="1" applyProtection="1">
      <alignment horizontal="center" vertical="center" wrapText="1"/>
    </xf>
    <xf numFmtId="9" fontId="7" fillId="18" borderId="17" xfId="6" applyFont="1" applyFill="1" applyBorder="1" applyAlignment="1" applyProtection="1">
      <alignment horizontal="center" vertical="center" wrapText="1"/>
    </xf>
    <xf numFmtId="9" fontId="7" fillId="18" borderId="23" xfId="6"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19"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xf>
    <xf numFmtId="164" fontId="2" fillId="2" borderId="20" xfId="0" applyNumberFormat="1" applyFont="1" applyFill="1" applyBorder="1" applyAlignment="1" applyProtection="1">
      <alignment horizontal="center" vertical="center" wrapText="1"/>
    </xf>
    <xf numFmtId="165" fontId="2" fillId="2" borderId="17" xfId="0" applyNumberFormat="1" applyFont="1" applyFill="1" applyBorder="1" applyAlignment="1" applyProtection="1">
      <alignment horizontal="center" vertical="center" wrapText="1"/>
    </xf>
    <xf numFmtId="165" fontId="2" fillId="2" borderId="20" xfId="0" applyNumberFormat="1"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xf>
  </cellXfs>
  <cellStyles count="8">
    <cellStyle name="Euro" xfId="5"/>
    <cellStyle name="Prozent" xfId="6" builtinId="5"/>
    <cellStyle name="Standard" xfId="0" builtinId="0"/>
    <cellStyle name="Standard 2" xfId="2"/>
    <cellStyle name="Standard 3" xfId="4"/>
    <cellStyle name="Standard_Tabelle1" xfId="7"/>
    <cellStyle name="Währung" xfId="1" builtinId="4"/>
    <cellStyle name="Währung 2" xfId="3"/>
  </cellStyles>
  <dxfs count="208">
    <dxf>
      <font>
        <b/>
        <i val="0"/>
        <condense val="0"/>
        <extend val="0"/>
        <color indexed="13"/>
      </font>
      <fill>
        <patternFill patternType="solid">
          <fgColor indexed="60"/>
          <bgColor indexed="10"/>
        </patternFill>
      </fill>
    </dxf>
    <dxf>
      <font>
        <b/>
        <i val="0"/>
        <condense val="0"/>
        <extend val="0"/>
        <color indexed="42"/>
      </font>
      <fill>
        <patternFill patternType="solid">
          <fgColor indexed="49"/>
          <bgColor indexed="1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b/>
        <i val="0"/>
        <condense val="0"/>
        <extend val="0"/>
        <color indexed="13"/>
      </font>
      <fill>
        <patternFill patternType="solid">
          <fgColor indexed="60"/>
          <bgColor indexed="10"/>
        </patternFill>
      </fill>
    </dxf>
    <dxf>
      <font>
        <b/>
        <i val="0"/>
        <condense val="0"/>
        <extend val="0"/>
        <color indexed="42"/>
      </font>
      <fill>
        <patternFill patternType="solid">
          <fgColor indexed="49"/>
          <bgColor indexed="11"/>
        </patternFill>
      </fill>
    </dxf>
    <dxf>
      <font>
        <b/>
        <i val="0"/>
        <condense val="0"/>
        <extend val="0"/>
        <color indexed="13"/>
      </font>
      <fill>
        <patternFill patternType="solid">
          <fgColor indexed="60"/>
          <bgColor indexed="10"/>
        </patternFill>
      </fill>
    </dxf>
    <dxf>
      <font>
        <b/>
        <i val="0"/>
        <condense val="0"/>
        <extend val="0"/>
        <color indexed="42"/>
      </font>
      <fill>
        <patternFill patternType="solid">
          <fgColor indexed="49"/>
          <bgColor indexed="11"/>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abSelected="1" topLeftCell="G1" workbookViewId="0">
      <selection activeCell="H1" sqref="H1"/>
    </sheetView>
  </sheetViews>
  <sheetFormatPr baseColWidth="10" defaultRowHeight="15" x14ac:dyDescent="0.25"/>
  <cols>
    <col min="1" max="6" width="0" style="24" hidden="1" customWidth="1"/>
    <col min="7" max="7" width="27.85546875" style="24" bestFit="1" customWidth="1"/>
    <col min="8" max="8" width="72.85546875" style="24" customWidth="1"/>
    <col min="9" max="16384" width="11.42578125" style="24"/>
  </cols>
  <sheetData>
    <row r="1" spans="1:14" s="22" customFormat="1" ht="24.95" customHeight="1" x14ac:dyDescent="0.25">
      <c r="G1" s="22" t="s">
        <v>280</v>
      </c>
      <c r="H1" s="37"/>
    </row>
    <row r="2" spans="1:14" s="22" customFormat="1" ht="24.95" customHeight="1" x14ac:dyDescent="0.25">
      <c r="G2" s="22" t="s">
        <v>240</v>
      </c>
      <c r="H2" s="38"/>
    </row>
    <row r="3" spans="1:14" s="22" customFormat="1" ht="24.95" customHeight="1" x14ac:dyDescent="0.25">
      <c r="G3" s="22" t="s">
        <v>239</v>
      </c>
      <c r="H3" s="39"/>
    </row>
    <row r="4" spans="1:14" s="22" customFormat="1" ht="24.95" customHeight="1" x14ac:dyDescent="0.25"/>
    <row r="5" spans="1:14" s="22" customFormat="1" ht="24.95" customHeight="1" x14ac:dyDescent="0.25">
      <c r="G5" s="27"/>
      <c r="H5" s="27" t="s">
        <v>84</v>
      </c>
      <c r="I5" s="40">
        <v>44</v>
      </c>
      <c r="J5" s="36">
        <v>727</v>
      </c>
      <c r="K5" s="41">
        <v>123456</v>
      </c>
    </row>
    <row r="6" spans="1:14" s="22" customFormat="1" ht="24.95" customHeight="1" x14ac:dyDescent="0.25">
      <c r="G6" s="27"/>
      <c r="H6" s="27" t="s">
        <v>85</v>
      </c>
      <c r="I6" s="28">
        <f>I5</f>
        <v>44</v>
      </c>
      <c r="J6" s="36">
        <v>800</v>
      </c>
      <c r="K6" s="29">
        <f>K5</f>
        <v>123456</v>
      </c>
      <c r="L6" s="30" t="s">
        <v>86</v>
      </c>
    </row>
    <row r="7" spans="1:14" s="22" customFormat="1" ht="24.95" customHeight="1" x14ac:dyDescent="0.25">
      <c r="G7" s="24"/>
      <c r="H7" s="24"/>
      <c r="I7" s="24"/>
      <c r="J7" s="24"/>
      <c r="K7" s="24"/>
      <c r="L7" s="24"/>
      <c r="M7" s="24"/>
      <c r="N7" s="24"/>
    </row>
    <row r="8" spans="1:14" s="22" customFormat="1" ht="24.95" customHeight="1" x14ac:dyDescent="0.25">
      <c r="G8" s="24"/>
      <c r="H8" s="42" t="s">
        <v>241</v>
      </c>
      <c r="I8" s="24"/>
      <c r="J8" s="474" t="s">
        <v>472</v>
      </c>
      <c r="K8" s="474"/>
      <c r="L8" s="474"/>
      <c r="M8" s="474"/>
      <c r="N8" s="474"/>
    </row>
    <row r="9" spans="1:14" s="22" customFormat="1" ht="24.95" customHeight="1" x14ac:dyDescent="0.25">
      <c r="G9" s="24"/>
      <c r="H9" s="42" t="s">
        <v>471</v>
      </c>
      <c r="I9" s="24"/>
      <c r="J9" s="474"/>
      <c r="K9" s="474"/>
      <c r="L9" s="474"/>
      <c r="M9" s="474"/>
      <c r="N9" s="474"/>
    </row>
    <row r="10" spans="1:14" s="22" customFormat="1" ht="24.95" customHeight="1" x14ac:dyDescent="0.25">
      <c r="G10" s="24"/>
      <c r="H10" s="43">
        <v>43306</v>
      </c>
      <c r="I10" s="24"/>
      <c r="J10" s="474"/>
      <c r="K10" s="474"/>
      <c r="L10" s="474"/>
      <c r="M10" s="474"/>
      <c r="N10" s="474"/>
    </row>
    <row r="11" spans="1:14" s="22" customFormat="1" ht="24.95" customHeight="1" x14ac:dyDescent="0.25">
      <c r="G11" s="24"/>
      <c r="H11" s="24"/>
      <c r="I11" s="24"/>
      <c r="J11" s="474"/>
      <c r="K11" s="474"/>
      <c r="L11" s="474"/>
      <c r="M11" s="474"/>
      <c r="N11" s="474"/>
    </row>
    <row r="12" spans="1:14" s="22" customFormat="1" ht="24.95" customHeight="1" x14ac:dyDescent="0.25">
      <c r="G12" s="24"/>
      <c r="H12" s="24"/>
      <c r="I12" s="24"/>
      <c r="J12" s="474"/>
      <c r="K12" s="474"/>
      <c r="L12" s="474"/>
      <c r="M12" s="474"/>
      <c r="N12" s="474"/>
    </row>
    <row r="13" spans="1:14" ht="18.75" customHeight="1" x14ac:dyDescent="0.25">
      <c r="A13" s="476"/>
      <c r="B13" s="476"/>
      <c r="C13" s="476"/>
      <c r="D13" s="476"/>
      <c r="E13" s="476"/>
      <c r="J13" s="474"/>
      <c r="K13" s="474"/>
      <c r="L13" s="474"/>
      <c r="M13" s="474"/>
      <c r="N13" s="474"/>
    </row>
    <row r="15" spans="1:14" ht="24.75" customHeight="1" x14ac:dyDescent="0.25">
      <c r="A15" s="475"/>
      <c r="B15" s="475"/>
      <c r="C15" s="475"/>
      <c r="D15" s="475"/>
      <c r="E15" s="475"/>
      <c r="G15" s="44"/>
      <c r="H15" s="462" t="s">
        <v>281</v>
      </c>
      <c r="I15" s="462"/>
      <c r="J15" s="462"/>
      <c r="K15" s="462"/>
      <c r="L15" s="45"/>
      <c r="M15" s="45"/>
      <c r="N15" s="45"/>
    </row>
    <row r="16" spans="1:14" ht="20.100000000000001" customHeight="1" x14ac:dyDescent="0.25">
      <c r="A16" s="459"/>
      <c r="B16" s="459"/>
      <c r="C16" s="459"/>
      <c r="D16" s="459"/>
      <c r="E16" s="459"/>
      <c r="G16" s="44"/>
      <c r="H16" s="460" t="s">
        <v>282</v>
      </c>
      <c r="I16" s="460"/>
      <c r="J16" s="460"/>
      <c r="K16" s="460"/>
      <c r="L16" s="44"/>
      <c r="M16" s="44"/>
      <c r="N16" s="44"/>
    </row>
    <row r="17" spans="7:14" ht="40.5" customHeight="1" x14ac:dyDescent="0.25">
      <c r="G17" s="44"/>
      <c r="H17" s="464" t="s">
        <v>283</v>
      </c>
      <c r="I17" s="464"/>
      <c r="J17" s="464"/>
      <c r="K17" s="464"/>
      <c r="L17" s="44"/>
      <c r="M17" s="44"/>
      <c r="N17" s="44"/>
    </row>
    <row r="18" spans="7:14" ht="20.100000000000001" customHeight="1" x14ac:dyDescent="0.25">
      <c r="G18" s="44"/>
      <c r="H18" s="460" t="s">
        <v>284</v>
      </c>
      <c r="I18" s="460"/>
      <c r="J18" s="460"/>
      <c r="K18" s="460"/>
      <c r="L18" s="44"/>
      <c r="M18" s="44"/>
      <c r="N18" s="44"/>
    </row>
    <row r="19" spans="7:14" ht="20.100000000000001" customHeight="1" x14ac:dyDescent="0.25">
      <c r="G19" s="44"/>
      <c r="H19" s="460" t="s">
        <v>285</v>
      </c>
      <c r="I19" s="460"/>
      <c r="J19" s="460"/>
      <c r="K19" s="460"/>
      <c r="L19" s="44"/>
      <c r="M19" s="44"/>
      <c r="N19" s="44"/>
    </row>
    <row r="20" spans="7:14" ht="20.100000000000001" customHeight="1" x14ac:dyDescent="0.25">
      <c r="G20" s="45"/>
      <c r="H20" s="466" t="s">
        <v>286</v>
      </c>
      <c r="I20" s="466"/>
      <c r="J20" s="466"/>
      <c r="K20" s="466"/>
      <c r="L20" s="45"/>
      <c r="M20" s="45"/>
      <c r="N20" s="45"/>
    </row>
    <row r="21" spans="7:14" ht="20.100000000000001" customHeight="1" x14ac:dyDescent="0.25">
      <c r="G21" s="45"/>
      <c r="H21" s="465" t="s">
        <v>287</v>
      </c>
      <c r="I21" s="465"/>
      <c r="J21" s="465"/>
      <c r="K21" s="465"/>
      <c r="L21" s="45"/>
      <c r="M21" s="45"/>
      <c r="N21" s="45"/>
    </row>
    <row r="22" spans="7:14" ht="20.100000000000001" customHeight="1" x14ac:dyDescent="0.25">
      <c r="G22" s="46"/>
      <c r="H22" s="467" t="s">
        <v>288</v>
      </c>
      <c r="I22" s="467"/>
      <c r="J22" s="467"/>
      <c r="K22" s="467"/>
      <c r="L22" s="46"/>
      <c r="M22" s="46"/>
      <c r="N22" s="46"/>
    </row>
    <row r="23" spans="7:14" ht="20.100000000000001" customHeight="1" x14ac:dyDescent="0.25">
      <c r="G23" s="46"/>
      <c r="H23" s="468" t="s">
        <v>289</v>
      </c>
      <c r="I23" s="468"/>
      <c r="J23" s="468"/>
      <c r="K23" s="468"/>
      <c r="L23" s="46"/>
      <c r="M23" s="46"/>
      <c r="N23" s="46"/>
    </row>
    <row r="24" spans="7:14" ht="20.100000000000001" customHeight="1" x14ac:dyDescent="0.25">
      <c r="G24" s="46"/>
      <c r="H24" s="44"/>
      <c r="I24" s="44"/>
      <c r="J24" s="44"/>
      <c r="K24" s="46"/>
      <c r="L24" s="46"/>
      <c r="M24" s="46"/>
      <c r="N24" s="46"/>
    </row>
    <row r="25" spans="7:14" ht="20.100000000000001" customHeight="1" x14ac:dyDescent="0.25">
      <c r="G25" s="46"/>
      <c r="H25" s="462" t="s">
        <v>273</v>
      </c>
      <c r="I25" s="462"/>
      <c r="J25" s="462"/>
      <c r="K25" s="462"/>
      <c r="L25" s="46"/>
      <c r="M25" s="46"/>
      <c r="N25" s="46"/>
    </row>
    <row r="26" spans="7:14" ht="108.75" customHeight="1" x14ac:dyDescent="0.25">
      <c r="G26" s="44"/>
      <c r="H26" s="463" t="s">
        <v>272</v>
      </c>
      <c r="I26" s="463"/>
      <c r="J26" s="463"/>
      <c r="K26" s="463"/>
      <c r="L26" s="44"/>
      <c r="M26" s="44"/>
      <c r="N26" s="44"/>
    </row>
    <row r="27" spans="7:14" x14ac:dyDescent="0.25">
      <c r="G27" s="44"/>
      <c r="H27" s="44"/>
      <c r="I27" s="44"/>
      <c r="J27" s="44"/>
      <c r="K27" s="44"/>
      <c r="L27" s="44"/>
      <c r="M27" s="44"/>
      <c r="N27" s="44"/>
    </row>
    <row r="28" spans="7:14" x14ac:dyDescent="0.25">
      <c r="G28" s="44"/>
      <c r="H28" s="44"/>
      <c r="I28" s="44"/>
      <c r="J28" s="44"/>
      <c r="K28" s="44"/>
      <c r="L28" s="44"/>
      <c r="M28" s="44"/>
      <c r="N28" s="44"/>
    </row>
    <row r="29" spans="7:14" ht="20.100000000000001" customHeight="1" x14ac:dyDescent="0.25">
      <c r="G29" s="44"/>
      <c r="H29" s="462" t="s">
        <v>296</v>
      </c>
      <c r="I29" s="462"/>
      <c r="J29" s="462"/>
      <c r="K29" s="462"/>
      <c r="L29" s="44"/>
      <c r="M29" s="44"/>
      <c r="N29" s="44"/>
    </row>
    <row r="30" spans="7:14" ht="20.100000000000001" customHeight="1" x14ac:dyDescent="0.25">
      <c r="G30" s="44"/>
      <c r="H30" s="460" t="s">
        <v>290</v>
      </c>
      <c r="I30" s="469"/>
      <c r="J30" s="469"/>
      <c r="K30" s="469"/>
      <c r="L30" s="44"/>
      <c r="M30" s="44"/>
      <c r="N30" s="44"/>
    </row>
    <row r="31" spans="7:14" ht="20.100000000000001" customHeight="1" x14ac:dyDescent="0.25">
      <c r="G31" s="44"/>
      <c r="H31" s="470" t="s">
        <v>291</v>
      </c>
      <c r="I31" s="470"/>
      <c r="J31" s="470"/>
      <c r="K31" s="471"/>
      <c r="L31" s="276" t="s">
        <v>292</v>
      </c>
      <c r="M31" s="44"/>
      <c r="N31" s="44"/>
    </row>
    <row r="32" spans="7:14" ht="39" customHeight="1" x14ac:dyDescent="0.25">
      <c r="G32" s="44"/>
      <c r="H32" s="472" t="s">
        <v>293</v>
      </c>
      <c r="I32" s="473"/>
      <c r="J32" s="473"/>
      <c r="K32" s="473"/>
      <c r="L32" s="276" t="s">
        <v>294</v>
      </c>
      <c r="M32" s="44"/>
      <c r="N32" s="44"/>
    </row>
    <row r="33" spans="7:14" ht="20.100000000000001" customHeight="1" x14ac:dyDescent="0.25"/>
    <row r="34" spans="7:14" ht="35.25" customHeight="1" x14ac:dyDescent="0.25">
      <c r="G34" s="22"/>
      <c r="H34" s="459" t="s">
        <v>295</v>
      </c>
      <c r="I34" s="459"/>
      <c r="J34" s="459"/>
      <c r="K34" s="459"/>
      <c r="L34" s="459"/>
      <c r="M34" s="459"/>
      <c r="N34" s="459"/>
    </row>
    <row r="37" spans="7:14" ht="32.25" customHeight="1" x14ac:dyDescent="0.25">
      <c r="H37" s="461" t="s">
        <v>424</v>
      </c>
      <c r="I37" s="461"/>
      <c r="J37" s="461"/>
      <c r="K37" s="461"/>
      <c r="L37" s="461"/>
    </row>
    <row r="38" spans="7:14" s="22" customFormat="1" ht="21.75" customHeight="1" x14ac:dyDescent="0.25">
      <c r="H38" s="460" t="s">
        <v>428</v>
      </c>
      <c r="I38" s="460"/>
      <c r="J38" s="460"/>
      <c r="K38" s="460"/>
      <c r="L38" s="460"/>
      <c r="M38" s="36" t="s">
        <v>381</v>
      </c>
    </row>
    <row r="39" spans="7:14" s="22" customFormat="1" ht="65.25" customHeight="1" x14ac:dyDescent="0.25">
      <c r="H39" s="459" t="s">
        <v>425</v>
      </c>
      <c r="I39" s="459"/>
      <c r="J39" s="459"/>
      <c r="K39" s="459"/>
      <c r="L39" s="459"/>
    </row>
    <row r="40" spans="7:14" s="22" customFormat="1" ht="44.25" customHeight="1" x14ac:dyDescent="0.25">
      <c r="H40" s="459" t="s">
        <v>426</v>
      </c>
      <c r="I40" s="459"/>
      <c r="J40" s="459"/>
      <c r="K40" s="459"/>
      <c r="L40" s="459"/>
    </row>
    <row r="41" spans="7:14" s="22" customFormat="1" ht="42.75" customHeight="1" x14ac:dyDescent="0.25">
      <c r="H41" s="459" t="s">
        <v>427</v>
      </c>
      <c r="I41" s="459"/>
      <c r="J41" s="459"/>
      <c r="K41" s="459"/>
      <c r="L41" s="459"/>
    </row>
    <row r="42" spans="7:14" s="22" customFormat="1" ht="51.75" customHeight="1" x14ac:dyDescent="0.25">
      <c r="H42" s="459" t="s">
        <v>429</v>
      </c>
      <c r="I42" s="459"/>
      <c r="J42" s="459"/>
      <c r="K42" s="459"/>
      <c r="L42" s="459"/>
    </row>
    <row r="43" spans="7:14" s="22" customFormat="1" ht="21.75" customHeight="1" x14ac:dyDescent="0.25">
      <c r="H43" s="460"/>
      <c r="I43" s="460"/>
      <c r="J43" s="460"/>
      <c r="K43" s="460"/>
      <c r="L43" s="460"/>
    </row>
    <row r="44" spans="7:14" s="22" customFormat="1" ht="21.75" customHeight="1" x14ac:dyDescent="0.25"/>
    <row r="45" spans="7:14" s="22" customFormat="1" ht="21.75" customHeight="1" x14ac:dyDescent="0.25"/>
    <row r="46" spans="7:14" s="22" customFormat="1" ht="21.75" customHeight="1" x14ac:dyDescent="0.25"/>
    <row r="47" spans="7:14" s="22" customFormat="1" ht="21.75" customHeight="1" x14ac:dyDescent="0.25"/>
    <row r="48" spans="7:14" s="22" customFormat="1" ht="21.75" customHeight="1" x14ac:dyDescent="0.25"/>
  </sheetData>
  <sheetProtection algorithmName="SHA-512" hashValue="aQtQh8RVN8NbX6fAhCNe7pGUOd0oI4t2In7jt2f57AG9yyM+h2NKdvr2tXv7uSKlSbrKimDze5Gz1Af2irHZww==" saltValue="J26YD2QAb1HvsuJXWV7VAw==" spinCount="100000" sheet="1" objects="1" scenarios="1" selectLockedCells="1"/>
  <dataConsolidate function="countNums">
    <dataRefs count="1">
      <dataRef ref="C6:E6" sheet="Stammdaten und Hinweise"/>
    </dataRefs>
  </dataConsolidate>
  <mergeCells count="27">
    <mergeCell ref="J8:N13"/>
    <mergeCell ref="H15:K15"/>
    <mergeCell ref="A16:E16"/>
    <mergeCell ref="A15:E15"/>
    <mergeCell ref="A13:E13"/>
    <mergeCell ref="H34:N34"/>
    <mergeCell ref="H25:K25"/>
    <mergeCell ref="H26:K26"/>
    <mergeCell ref="H17:K17"/>
    <mergeCell ref="H16:K16"/>
    <mergeCell ref="H18:K18"/>
    <mergeCell ref="H19:K19"/>
    <mergeCell ref="H21:K21"/>
    <mergeCell ref="H20:K20"/>
    <mergeCell ref="H22:K22"/>
    <mergeCell ref="H23:K23"/>
    <mergeCell ref="H29:K29"/>
    <mergeCell ref="H30:K30"/>
    <mergeCell ref="H31:K31"/>
    <mergeCell ref="H32:K32"/>
    <mergeCell ref="H40:L40"/>
    <mergeCell ref="H41:L41"/>
    <mergeCell ref="H42:L42"/>
    <mergeCell ref="H43:L43"/>
    <mergeCell ref="H37:L37"/>
    <mergeCell ref="H38:L38"/>
    <mergeCell ref="H39:L39"/>
  </mergeCells>
  <conditionalFormatting sqref="L32">
    <cfRule type="cellIs" dxfId="207" priority="3" stopIfTrue="1" operator="equal">
      <formula>OK</formula>
    </cfRule>
    <cfRule type="cellIs" dxfId="206" priority="4" stopIfTrue="1" operator="equal">
      <formula>NOK</formula>
    </cfRule>
  </conditionalFormatting>
  <conditionalFormatting sqref="L31">
    <cfRule type="cellIs" dxfId="205" priority="1" stopIfTrue="1" operator="equal">
      <formula>OK</formula>
    </cfRule>
    <cfRule type="cellIs" dxfId="204" priority="2" stopIfTrue="1" operator="equal">
      <formula>NOK</formula>
    </cfRule>
  </conditionalFormatting>
  <dataValidations count="2">
    <dataValidation type="whole" allowBlank="1" showInputMessage="1" showErrorMessage="1" sqref="I5">
      <formula1>0</formula1>
      <formula2>99</formula2>
    </dataValidation>
    <dataValidation type="whole" allowBlank="1" showInputMessage="1" showErrorMessage="1" sqref="K5">
      <formula1>0</formula1>
      <formula2>999999</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S212"/>
  <sheetViews>
    <sheetView zoomScaleNormal="100" workbookViewId="0">
      <pane xSplit="1" ySplit="1" topLeftCell="B7" activePane="bottomRight" state="frozen"/>
      <selection pane="topRight" activeCell="B1" sqref="B1"/>
      <selection pane="bottomLeft" activeCell="A2" sqref="A2"/>
      <selection pane="bottomRight" activeCell="C37" sqref="C37"/>
    </sheetView>
  </sheetViews>
  <sheetFormatPr baseColWidth="10" defaultRowHeight="20.100000000000001" customHeight="1" x14ac:dyDescent="0.25"/>
  <cols>
    <col min="1" max="1" width="59.28515625" style="146" customWidth="1"/>
    <col min="2" max="101" width="37.7109375" style="23" customWidth="1"/>
    <col min="102" max="16384" width="11.42578125" style="138"/>
  </cols>
  <sheetData>
    <row r="1" spans="1:101" ht="27.75" customHeight="1" thickTop="1" thickBot="1" x14ac:dyDescent="0.3">
      <c r="A1" s="66" t="s">
        <v>17</v>
      </c>
      <c r="B1" s="60"/>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3"/>
    </row>
    <row r="2" spans="1:101" ht="27.75" hidden="1" customHeight="1" thickTop="1" x14ac:dyDescent="0.25">
      <c r="A2" s="263" t="s">
        <v>303</v>
      </c>
      <c r="B2" s="235">
        <v>1</v>
      </c>
      <c r="C2" s="32">
        <f>B2+1</f>
        <v>2</v>
      </c>
      <c r="D2" s="32">
        <f t="shared" ref="D2:BO2" si="0">C2+1</f>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ref="BP2:CW2" si="1">BO2+1</f>
        <v>67</v>
      </c>
      <c r="BQ2" s="32">
        <f t="shared" si="1"/>
        <v>68</v>
      </c>
      <c r="BR2" s="32">
        <f t="shared" si="1"/>
        <v>69</v>
      </c>
      <c r="BS2" s="32">
        <f t="shared" si="1"/>
        <v>70</v>
      </c>
      <c r="BT2" s="32">
        <f t="shared" si="1"/>
        <v>71</v>
      </c>
      <c r="BU2" s="32">
        <f t="shared" si="1"/>
        <v>72</v>
      </c>
      <c r="BV2" s="32">
        <f t="shared" si="1"/>
        <v>73</v>
      </c>
      <c r="BW2" s="32">
        <f t="shared" si="1"/>
        <v>74</v>
      </c>
      <c r="BX2" s="32">
        <f t="shared" si="1"/>
        <v>75</v>
      </c>
      <c r="BY2" s="32">
        <f t="shared" si="1"/>
        <v>76</v>
      </c>
      <c r="BZ2" s="32">
        <f t="shared" si="1"/>
        <v>77</v>
      </c>
      <c r="CA2" s="32">
        <f t="shared" si="1"/>
        <v>78</v>
      </c>
      <c r="CB2" s="32">
        <f t="shared" si="1"/>
        <v>79</v>
      </c>
      <c r="CC2" s="32">
        <f t="shared" si="1"/>
        <v>80</v>
      </c>
      <c r="CD2" s="32">
        <f t="shared" si="1"/>
        <v>81</v>
      </c>
      <c r="CE2" s="32">
        <f t="shared" si="1"/>
        <v>82</v>
      </c>
      <c r="CF2" s="32">
        <f t="shared" si="1"/>
        <v>83</v>
      </c>
      <c r="CG2" s="32">
        <f t="shared" si="1"/>
        <v>84</v>
      </c>
      <c r="CH2" s="32">
        <f t="shared" si="1"/>
        <v>85</v>
      </c>
      <c r="CI2" s="32">
        <f t="shared" si="1"/>
        <v>86</v>
      </c>
      <c r="CJ2" s="32">
        <f t="shared" si="1"/>
        <v>87</v>
      </c>
      <c r="CK2" s="32">
        <f t="shared" si="1"/>
        <v>88</v>
      </c>
      <c r="CL2" s="32">
        <f t="shared" si="1"/>
        <v>89</v>
      </c>
      <c r="CM2" s="32">
        <f t="shared" si="1"/>
        <v>90</v>
      </c>
      <c r="CN2" s="32">
        <f t="shared" si="1"/>
        <v>91</v>
      </c>
      <c r="CO2" s="32">
        <f t="shared" si="1"/>
        <v>92</v>
      </c>
      <c r="CP2" s="32">
        <f t="shared" si="1"/>
        <v>93</v>
      </c>
      <c r="CQ2" s="32">
        <f t="shared" si="1"/>
        <v>94</v>
      </c>
      <c r="CR2" s="32">
        <f t="shared" si="1"/>
        <v>95</v>
      </c>
      <c r="CS2" s="32">
        <f t="shared" si="1"/>
        <v>96</v>
      </c>
      <c r="CT2" s="32">
        <f t="shared" si="1"/>
        <v>97</v>
      </c>
      <c r="CU2" s="32">
        <f t="shared" si="1"/>
        <v>98</v>
      </c>
      <c r="CV2" s="32">
        <f t="shared" si="1"/>
        <v>99</v>
      </c>
      <c r="CW2" s="147">
        <f t="shared" si="1"/>
        <v>100</v>
      </c>
    </row>
    <row r="3" spans="1:101" ht="20.100000000000001" customHeight="1" thickTop="1" x14ac:dyDescent="0.25">
      <c r="A3" s="262" t="s">
        <v>138</v>
      </c>
      <c r="B3" s="234">
        <v>1</v>
      </c>
      <c r="C3" s="230">
        <f>B3+1</f>
        <v>2</v>
      </c>
      <c r="D3" s="230">
        <f t="shared" ref="D3:AI3" si="2">C3+1</f>
        <v>3</v>
      </c>
      <c r="E3" s="230">
        <f t="shared" si="2"/>
        <v>4</v>
      </c>
      <c r="F3" s="230">
        <f t="shared" si="2"/>
        <v>5</v>
      </c>
      <c r="G3" s="230">
        <f t="shared" si="2"/>
        <v>6</v>
      </c>
      <c r="H3" s="230">
        <f t="shared" si="2"/>
        <v>7</v>
      </c>
      <c r="I3" s="230">
        <f t="shared" si="2"/>
        <v>8</v>
      </c>
      <c r="J3" s="230">
        <f t="shared" si="2"/>
        <v>9</v>
      </c>
      <c r="K3" s="230">
        <f t="shared" si="2"/>
        <v>10</v>
      </c>
      <c r="L3" s="230">
        <f t="shared" si="2"/>
        <v>11</v>
      </c>
      <c r="M3" s="230">
        <f t="shared" si="2"/>
        <v>12</v>
      </c>
      <c r="N3" s="230">
        <f t="shared" si="2"/>
        <v>13</v>
      </c>
      <c r="O3" s="230">
        <f t="shared" si="2"/>
        <v>14</v>
      </c>
      <c r="P3" s="230">
        <f t="shared" si="2"/>
        <v>15</v>
      </c>
      <c r="Q3" s="230">
        <f t="shared" si="2"/>
        <v>16</v>
      </c>
      <c r="R3" s="230">
        <f t="shared" si="2"/>
        <v>17</v>
      </c>
      <c r="S3" s="230">
        <f t="shared" si="2"/>
        <v>18</v>
      </c>
      <c r="T3" s="230">
        <f t="shared" si="2"/>
        <v>19</v>
      </c>
      <c r="U3" s="230">
        <f t="shared" si="2"/>
        <v>20</v>
      </c>
      <c r="V3" s="230">
        <f t="shared" si="2"/>
        <v>21</v>
      </c>
      <c r="W3" s="230">
        <f t="shared" si="2"/>
        <v>22</v>
      </c>
      <c r="X3" s="230">
        <f t="shared" si="2"/>
        <v>23</v>
      </c>
      <c r="Y3" s="230">
        <f t="shared" si="2"/>
        <v>24</v>
      </c>
      <c r="Z3" s="230">
        <f t="shared" si="2"/>
        <v>25</v>
      </c>
      <c r="AA3" s="230">
        <f t="shared" si="2"/>
        <v>26</v>
      </c>
      <c r="AB3" s="230">
        <f t="shared" si="2"/>
        <v>27</v>
      </c>
      <c r="AC3" s="230">
        <f t="shared" si="2"/>
        <v>28</v>
      </c>
      <c r="AD3" s="230">
        <f t="shared" si="2"/>
        <v>29</v>
      </c>
      <c r="AE3" s="230">
        <f t="shared" si="2"/>
        <v>30</v>
      </c>
      <c r="AF3" s="230">
        <f t="shared" si="2"/>
        <v>31</v>
      </c>
      <c r="AG3" s="230">
        <f t="shared" si="2"/>
        <v>32</v>
      </c>
      <c r="AH3" s="230">
        <f t="shared" si="2"/>
        <v>33</v>
      </c>
      <c r="AI3" s="230">
        <f t="shared" si="2"/>
        <v>34</v>
      </c>
      <c r="AJ3" s="230">
        <f t="shared" ref="AJ3:BO3" si="3">AI3+1</f>
        <v>35</v>
      </c>
      <c r="AK3" s="230">
        <f t="shared" si="3"/>
        <v>36</v>
      </c>
      <c r="AL3" s="230">
        <f t="shared" si="3"/>
        <v>37</v>
      </c>
      <c r="AM3" s="230">
        <f t="shared" si="3"/>
        <v>38</v>
      </c>
      <c r="AN3" s="230">
        <f t="shared" si="3"/>
        <v>39</v>
      </c>
      <c r="AO3" s="230">
        <f t="shared" si="3"/>
        <v>40</v>
      </c>
      <c r="AP3" s="230">
        <f t="shared" si="3"/>
        <v>41</v>
      </c>
      <c r="AQ3" s="230">
        <f t="shared" si="3"/>
        <v>42</v>
      </c>
      <c r="AR3" s="230">
        <f t="shared" si="3"/>
        <v>43</v>
      </c>
      <c r="AS3" s="230">
        <f t="shared" si="3"/>
        <v>44</v>
      </c>
      <c r="AT3" s="230">
        <f t="shared" si="3"/>
        <v>45</v>
      </c>
      <c r="AU3" s="230">
        <f t="shared" si="3"/>
        <v>46</v>
      </c>
      <c r="AV3" s="230">
        <f t="shared" si="3"/>
        <v>47</v>
      </c>
      <c r="AW3" s="230">
        <f t="shared" si="3"/>
        <v>48</v>
      </c>
      <c r="AX3" s="230">
        <f t="shared" si="3"/>
        <v>49</v>
      </c>
      <c r="AY3" s="230">
        <f t="shared" si="3"/>
        <v>50</v>
      </c>
      <c r="AZ3" s="230">
        <f t="shared" si="3"/>
        <v>51</v>
      </c>
      <c r="BA3" s="230">
        <f t="shared" si="3"/>
        <v>52</v>
      </c>
      <c r="BB3" s="230">
        <f t="shared" si="3"/>
        <v>53</v>
      </c>
      <c r="BC3" s="230">
        <f t="shared" si="3"/>
        <v>54</v>
      </c>
      <c r="BD3" s="230">
        <f t="shared" si="3"/>
        <v>55</v>
      </c>
      <c r="BE3" s="230">
        <f t="shared" si="3"/>
        <v>56</v>
      </c>
      <c r="BF3" s="230">
        <f t="shared" si="3"/>
        <v>57</v>
      </c>
      <c r="BG3" s="230">
        <f t="shared" si="3"/>
        <v>58</v>
      </c>
      <c r="BH3" s="230">
        <f t="shared" si="3"/>
        <v>59</v>
      </c>
      <c r="BI3" s="230">
        <f t="shared" si="3"/>
        <v>60</v>
      </c>
      <c r="BJ3" s="230">
        <f t="shared" si="3"/>
        <v>61</v>
      </c>
      <c r="BK3" s="230">
        <f t="shared" si="3"/>
        <v>62</v>
      </c>
      <c r="BL3" s="230">
        <f t="shared" si="3"/>
        <v>63</v>
      </c>
      <c r="BM3" s="230">
        <f t="shared" si="3"/>
        <v>64</v>
      </c>
      <c r="BN3" s="230">
        <f t="shared" si="3"/>
        <v>65</v>
      </c>
      <c r="BO3" s="230">
        <f t="shared" si="3"/>
        <v>66</v>
      </c>
      <c r="BP3" s="230">
        <f t="shared" ref="BP3:CW3" si="4">BO3+1</f>
        <v>67</v>
      </c>
      <c r="BQ3" s="230">
        <f t="shared" si="4"/>
        <v>68</v>
      </c>
      <c r="BR3" s="230">
        <f t="shared" si="4"/>
        <v>69</v>
      </c>
      <c r="BS3" s="230">
        <f t="shared" si="4"/>
        <v>70</v>
      </c>
      <c r="BT3" s="230">
        <f t="shared" si="4"/>
        <v>71</v>
      </c>
      <c r="BU3" s="230">
        <f t="shared" si="4"/>
        <v>72</v>
      </c>
      <c r="BV3" s="230">
        <f t="shared" si="4"/>
        <v>73</v>
      </c>
      <c r="BW3" s="230">
        <f t="shared" si="4"/>
        <v>74</v>
      </c>
      <c r="BX3" s="230">
        <f t="shared" si="4"/>
        <v>75</v>
      </c>
      <c r="BY3" s="230">
        <f t="shared" si="4"/>
        <v>76</v>
      </c>
      <c r="BZ3" s="230">
        <f t="shared" si="4"/>
        <v>77</v>
      </c>
      <c r="CA3" s="230">
        <f t="shared" si="4"/>
        <v>78</v>
      </c>
      <c r="CB3" s="230">
        <f t="shared" si="4"/>
        <v>79</v>
      </c>
      <c r="CC3" s="230">
        <f t="shared" si="4"/>
        <v>80</v>
      </c>
      <c r="CD3" s="230">
        <f t="shared" si="4"/>
        <v>81</v>
      </c>
      <c r="CE3" s="230">
        <f t="shared" si="4"/>
        <v>82</v>
      </c>
      <c r="CF3" s="230">
        <f t="shared" si="4"/>
        <v>83</v>
      </c>
      <c r="CG3" s="230">
        <f t="shared" si="4"/>
        <v>84</v>
      </c>
      <c r="CH3" s="230">
        <f t="shared" si="4"/>
        <v>85</v>
      </c>
      <c r="CI3" s="230">
        <f t="shared" si="4"/>
        <v>86</v>
      </c>
      <c r="CJ3" s="230">
        <f t="shared" si="4"/>
        <v>87</v>
      </c>
      <c r="CK3" s="230">
        <f t="shared" si="4"/>
        <v>88</v>
      </c>
      <c r="CL3" s="230">
        <f t="shared" si="4"/>
        <v>89</v>
      </c>
      <c r="CM3" s="230">
        <f t="shared" si="4"/>
        <v>90</v>
      </c>
      <c r="CN3" s="230">
        <f t="shared" si="4"/>
        <v>91</v>
      </c>
      <c r="CO3" s="230">
        <f t="shared" si="4"/>
        <v>92</v>
      </c>
      <c r="CP3" s="230">
        <f t="shared" si="4"/>
        <v>93</v>
      </c>
      <c r="CQ3" s="230">
        <f t="shared" si="4"/>
        <v>94</v>
      </c>
      <c r="CR3" s="230">
        <f t="shared" si="4"/>
        <v>95</v>
      </c>
      <c r="CS3" s="230">
        <f t="shared" si="4"/>
        <v>96</v>
      </c>
      <c r="CT3" s="230">
        <f t="shared" si="4"/>
        <v>97</v>
      </c>
      <c r="CU3" s="230">
        <f t="shared" si="4"/>
        <v>98</v>
      </c>
      <c r="CV3" s="230">
        <f t="shared" si="4"/>
        <v>99</v>
      </c>
      <c r="CW3" s="231">
        <f t="shared" si="4"/>
        <v>100</v>
      </c>
    </row>
    <row r="4" spans="1:101" ht="20.100000000000001" hidden="1" customHeight="1" x14ac:dyDescent="0.25">
      <c r="A4" s="263" t="s">
        <v>260</v>
      </c>
      <c r="B4" s="235" t="str">
        <f>IF(B3="","",TEXT('Stammdaten und Hinweise'!$I$6,"00")&amp;" "&amp;TEXT('Stammdaten und Hinweise'!$J$6,"000")&amp;" "&amp;TEXT('Stammdaten und Hinweise'!$K$6,"000000")&amp;TEXT(B3,"-000"))</f>
        <v>44 800 123456-001</v>
      </c>
      <c r="C4" s="32" t="str">
        <f>IF(C3="","",TEXT('Stammdaten und Hinweise'!$I$6,"00")&amp;" "&amp;TEXT('Stammdaten und Hinweise'!$J$6,"000")&amp;" "&amp;TEXT('Stammdaten und Hinweise'!$K$6,"000000")&amp;TEXT(C3,"-000"))</f>
        <v>44 800 123456-002</v>
      </c>
      <c r="D4" s="32" t="str">
        <f>IF(D3="","",TEXT('Stammdaten und Hinweise'!$I$6,"00")&amp;" "&amp;TEXT('Stammdaten und Hinweise'!$J$6,"000")&amp;" "&amp;TEXT('Stammdaten und Hinweise'!$K$6,"000000")&amp;TEXT(D3,"-000"))</f>
        <v>44 800 123456-003</v>
      </c>
      <c r="E4" s="32" t="str">
        <f>IF(E3="","",TEXT('Stammdaten und Hinweise'!$I$6,"00")&amp;" "&amp;TEXT('Stammdaten und Hinweise'!$J$6,"000")&amp;" "&amp;TEXT('Stammdaten und Hinweise'!$K$6,"000000")&amp;TEXT(E3,"-000"))</f>
        <v>44 800 123456-004</v>
      </c>
      <c r="F4" s="32" t="str">
        <f>IF(F3="","",TEXT('Stammdaten und Hinweise'!$I$6,"00")&amp;" "&amp;TEXT('Stammdaten und Hinweise'!$J$6,"000")&amp;" "&amp;TEXT('Stammdaten und Hinweise'!$K$6,"000000")&amp;TEXT(F3,"-000"))</f>
        <v>44 800 123456-005</v>
      </c>
      <c r="G4" s="32" t="str">
        <f>IF(G3="","",TEXT('Stammdaten und Hinweise'!$I$6,"00")&amp;" "&amp;TEXT('Stammdaten und Hinweise'!$J$6,"000")&amp;" "&amp;TEXT('Stammdaten und Hinweise'!$K$6,"000000")&amp;TEXT(G3,"-000"))</f>
        <v>44 800 123456-006</v>
      </c>
      <c r="H4" s="32" t="str">
        <f>IF(H3="","",TEXT('Stammdaten und Hinweise'!$I$6,"00")&amp;" "&amp;TEXT('Stammdaten und Hinweise'!$J$6,"000")&amp;" "&amp;TEXT('Stammdaten und Hinweise'!$K$6,"000000")&amp;TEXT(H3,"-000"))</f>
        <v>44 800 123456-007</v>
      </c>
      <c r="I4" s="32" t="str">
        <f>IF(I3="","",TEXT('Stammdaten und Hinweise'!$I$6,"00")&amp;" "&amp;TEXT('Stammdaten und Hinweise'!$J$6,"000")&amp;" "&amp;TEXT('Stammdaten und Hinweise'!$K$6,"000000")&amp;TEXT(I3,"-000"))</f>
        <v>44 800 123456-008</v>
      </c>
      <c r="J4" s="32" t="str">
        <f>IF(J3="","",TEXT('Stammdaten und Hinweise'!$I$6,"00")&amp;" "&amp;TEXT('Stammdaten und Hinweise'!$J$6,"000")&amp;" "&amp;TEXT('Stammdaten und Hinweise'!$K$6,"000000")&amp;TEXT(J3,"-000"))</f>
        <v>44 800 123456-009</v>
      </c>
      <c r="K4" s="32" t="str">
        <f>IF(K3="","",TEXT('Stammdaten und Hinweise'!$I$6,"00")&amp;" "&amp;TEXT('Stammdaten und Hinweise'!$J$6,"000")&amp;" "&amp;TEXT('Stammdaten und Hinweise'!$K$6,"000000")&amp;TEXT(K3,"-000"))</f>
        <v>44 800 123456-010</v>
      </c>
      <c r="L4" s="32" t="str">
        <f>IF(L3="","",TEXT('Stammdaten und Hinweise'!$I$6,"00")&amp;" "&amp;TEXT('Stammdaten und Hinweise'!$J$6,"000")&amp;" "&amp;TEXT('Stammdaten und Hinweise'!$K$6,"000000")&amp;TEXT(L3,"-000"))</f>
        <v>44 800 123456-011</v>
      </c>
      <c r="M4" s="32" t="str">
        <f>IF(M3="","",TEXT('Stammdaten und Hinweise'!$I$6,"00")&amp;" "&amp;TEXT('Stammdaten und Hinweise'!$J$6,"000")&amp;" "&amp;TEXT('Stammdaten und Hinweise'!$K$6,"000000")&amp;TEXT(M3,"-000"))</f>
        <v>44 800 123456-012</v>
      </c>
      <c r="N4" s="32" t="str">
        <f>IF(N3="","",TEXT('Stammdaten und Hinweise'!$I$6,"00")&amp;" "&amp;TEXT('Stammdaten und Hinweise'!$J$6,"000")&amp;" "&amp;TEXT('Stammdaten und Hinweise'!$K$6,"000000")&amp;TEXT(N3,"-000"))</f>
        <v>44 800 123456-013</v>
      </c>
      <c r="O4" s="32" t="str">
        <f>IF(O3="","",TEXT('Stammdaten und Hinweise'!$I$6,"00")&amp;" "&amp;TEXT('Stammdaten und Hinweise'!$J$6,"000")&amp;" "&amp;TEXT('Stammdaten und Hinweise'!$K$6,"000000")&amp;TEXT(O3,"-000"))</f>
        <v>44 800 123456-014</v>
      </c>
      <c r="P4" s="32" t="str">
        <f>IF(P3="","",TEXT('Stammdaten und Hinweise'!$I$6,"00")&amp;" "&amp;TEXT('Stammdaten und Hinweise'!$J$6,"000")&amp;" "&amp;TEXT('Stammdaten und Hinweise'!$K$6,"000000")&amp;TEXT(P3,"-000"))</f>
        <v>44 800 123456-015</v>
      </c>
      <c r="Q4" s="32" t="str">
        <f>IF(Q3="","",TEXT('Stammdaten und Hinweise'!$I$6,"00")&amp;" "&amp;TEXT('Stammdaten und Hinweise'!$J$6,"000")&amp;" "&amp;TEXT('Stammdaten und Hinweise'!$K$6,"000000")&amp;TEXT(Q3,"-000"))</f>
        <v>44 800 123456-016</v>
      </c>
      <c r="R4" s="32" t="str">
        <f>IF(R3="","",TEXT('Stammdaten und Hinweise'!$I$6,"00")&amp;" "&amp;TEXT('Stammdaten und Hinweise'!$J$6,"000")&amp;" "&amp;TEXT('Stammdaten und Hinweise'!$K$6,"000000")&amp;TEXT(R3,"-000"))</f>
        <v>44 800 123456-017</v>
      </c>
      <c r="S4" s="32" t="str">
        <f>IF(S3="","",TEXT('Stammdaten und Hinweise'!$I$6,"00")&amp;" "&amp;TEXT('Stammdaten und Hinweise'!$J$6,"000")&amp;" "&amp;TEXT('Stammdaten und Hinweise'!$K$6,"000000")&amp;TEXT(S3,"-000"))</f>
        <v>44 800 123456-018</v>
      </c>
      <c r="T4" s="32" t="str">
        <f>IF(T3="","",TEXT('Stammdaten und Hinweise'!$I$6,"00")&amp;" "&amp;TEXT('Stammdaten und Hinweise'!$J$6,"000")&amp;" "&amp;TEXT('Stammdaten und Hinweise'!$K$6,"000000")&amp;TEXT(T3,"-000"))</f>
        <v>44 800 123456-019</v>
      </c>
      <c r="U4" s="32" t="str">
        <f>IF(U3="","",TEXT('Stammdaten und Hinweise'!$I$6,"00")&amp;" "&amp;TEXT('Stammdaten und Hinweise'!$J$6,"000")&amp;" "&amp;TEXT('Stammdaten und Hinweise'!$K$6,"000000")&amp;TEXT(U3,"-000"))</f>
        <v>44 800 123456-020</v>
      </c>
      <c r="V4" s="32" t="str">
        <f>IF(V3="","",TEXT('Stammdaten und Hinweise'!$I$6,"00")&amp;" "&amp;TEXT('Stammdaten und Hinweise'!$J$6,"000")&amp;" "&amp;TEXT('Stammdaten und Hinweise'!$K$6,"000000")&amp;TEXT(V3,"-000"))</f>
        <v>44 800 123456-021</v>
      </c>
      <c r="W4" s="32" t="str">
        <f>IF(W3="","",TEXT('Stammdaten und Hinweise'!$I$6,"00")&amp;" "&amp;TEXT('Stammdaten und Hinweise'!$J$6,"000")&amp;" "&amp;TEXT('Stammdaten und Hinweise'!$K$6,"000000")&amp;TEXT(W3,"-000"))</f>
        <v>44 800 123456-022</v>
      </c>
      <c r="X4" s="32" t="str">
        <f>IF(X3="","",TEXT('Stammdaten und Hinweise'!$I$6,"00")&amp;" "&amp;TEXT('Stammdaten und Hinweise'!$J$6,"000")&amp;" "&amp;TEXT('Stammdaten und Hinweise'!$K$6,"000000")&amp;TEXT(X3,"-000"))</f>
        <v>44 800 123456-023</v>
      </c>
      <c r="Y4" s="32" t="str">
        <f>IF(Y3="","",TEXT('Stammdaten und Hinweise'!$I$6,"00")&amp;" "&amp;TEXT('Stammdaten und Hinweise'!$J$6,"000")&amp;" "&amp;TEXT('Stammdaten und Hinweise'!$K$6,"000000")&amp;TEXT(Y3,"-000"))</f>
        <v>44 800 123456-024</v>
      </c>
      <c r="Z4" s="32" t="str">
        <f>IF(Z3="","",TEXT('Stammdaten und Hinweise'!$I$6,"00")&amp;" "&amp;TEXT('Stammdaten und Hinweise'!$J$6,"000")&amp;" "&amp;TEXT('Stammdaten und Hinweise'!$K$6,"000000")&amp;TEXT(Z3,"-000"))</f>
        <v>44 800 123456-025</v>
      </c>
      <c r="AA4" s="32" t="str">
        <f>IF(AA3="","",TEXT('Stammdaten und Hinweise'!$I$6,"00")&amp;" "&amp;TEXT('Stammdaten und Hinweise'!$J$6,"000")&amp;" "&amp;TEXT('Stammdaten und Hinweise'!$K$6,"000000")&amp;TEXT(AA3,"-000"))</f>
        <v>44 800 123456-026</v>
      </c>
      <c r="AB4" s="32" t="str">
        <f>IF(AB3="","",TEXT('Stammdaten und Hinweise'!$I$6,"00")&amp;" "&amp;TEXT('Stammdaten und Hinweise'!$J$6,"000")&amp;" "&amp;TEXT('Stammdaten und Hinweise'!$K$6,"000000")&amp;TEXT(AB3,"-000"))</f>
        <v>44 800 123456-027</v>
      </c>
      <c r="AC4" s="32" t="str">
        <f>IF(AC3="","",TEXT('Stammdaten und Hinweise'!$I$6,"00")&amp;" "&amp;TEXT('Stammdaten und Hinweise'!$J$6,"000")&amp;" "&amp;TEXT('Stammdaten und Hinweise'!$K$6,"000000")&amp;TEXT(AC3,"-000"))</f>
        <v>44 800 123456-028</v>
      </c>
      <c r="AD4" s="32" t="str">
        <f>IF(AD3="","",TEXT('Stammdaten und Hinweise'!$I$6,"00")&amp;" "&amp;TEXT('Stammdaten und Hinweise'!$J$6,"000")&amp;" "&amp;TEXT('Stammdaten und Hinweise'!$K$6,"000000")&amp;TEXT(AD3,"-000"))</f>
        <v>44 800 123456-029</v>
      </c>
      <c r="AE4" s="32" t="str">
        <f>IF(AE3="","",TEXT('Stammdaten und Hinweise'!$I$6,"00")&amp;" "&amp;TEXT('Stammdaten und Hinweise'!$J$6,"000")&amp;" "&amp;TEXT('Stammdaten und Hinweise'!$K$6,"000000")&amp;TEXT(AE3,"-000"))</f>
        <v>44 800 123456-030</v>
      </c>
      <c r="AF4" s="32" t="str">
        <f>IF(AF3="","",TEXT('Stammdaten und Hinweise'!$I$6,"00")&amp;" "&amp;TEXT('Stammdaten und Hinweise'!$J$6,"000")&amp;" "&amp;TEXT('Stammdaten und Hinweise'!$K$6,"000000")&amp;TEXT(AF3,"-000"))</f>
        <v>44 800 123456-031</v>
      </c>
      <c r="AG4" s="32" t="str">
        <f>IF(AG3="","",TEXT('Stammdaten und Hinweise'!$I$6,"00")&amp;" "&amp;TEXT('Stammdaten und Hinweise'!$J$6,"000")&amp;" "&amp;TEXT('Stammdaten und Hinweise'!$K$6,"000000")&amp;TEXT(AG3,"-000"))</f>
        <v>44 800 123456-032</v>
      </c>
      <c r="AH4" s="32" t="str">
        <f>IF(AH3="","",TEXT('Stammdaten und Hinweise'!$I$6,"00")&amp;" "&amp;TEXT('Stammdaten und Hinweise'!$J$6,"000")&amp;" "&amp;TEXT('Stammdaten und Hinweise'!$K$6,"000000")&amp;TEXT(AH3,"-000"))</f>
        <v>44 800 123456-033</v>
      </c>
      <c r="AI4" s="32" t="str">
        <f>IF(AI3="","",TEXT('Stammdaten und Hinweise'!$I$6,"00")&amp;" "&amp;TEXT('Stammdaten und Hinweise'!$J$6,"000")&amp;" "&amp;TEXT('Stammdaten und Hinweise'!$K$6,"000000")&amp;TEXT(AI3,"-000"))</f>
        <v>44 800 123456-034</v>
      </c>
      <c r="AJ4" s="32" t="str">
        <f>IF(AJ3="","",TEXT('Stammdaten und Hinweise'!$I$6,"00")&amp;" "&amp;TEXT('Stammdaten und Hinweise'!$J$6,"000")&amp;" "&amp;TEXT('Stammdaten und Hinweise'!$K$6,"000000")&amp;TEXT(AJ3,"-000"))</f>
        <v>44 800 123456-035</v>
      </c>
      <c r="AK4" s="32" t="str">
        <f>IF(AK3="","",TEXT('Stammdaten und Hinweise'!$I$6,"00")&amp;" "&amp;TEXT('Stammdaten und Hinweise'!$J$6,"000")&amp;" "&amp;TEXT('Stammdaten und Hinweise'!$K$6,"000000")&amp;TEXT(AK3,"-000"))</f>
        <v>44 800 123456-036</v>
      </c>
      <c r="AL4" s="32" t="str">
        <f>IF(AL3="","",TEXT('Stammdaten und Hinweise'!$I$6,"00")&amp;" "&amp;TEXT('Stammdaten und Hinweise'!$J$6,"000")&amp;" "&amp;TEXT('Stammdaten und Hinweise'!$K$6,"000000")&amp;TEXT(AL3,"-000"))</f>
        <v>44 800 123456-037</v>
      </c>
      <c r="AM4" s="32" t="str">
        <f>IF(AM3="","",TEXT('Stammdaten und Hinweise'!$I$6,"00")&amp;" "&amp;TEXT('Stammdaten und Hinweise'!$J$6,"000")&amp;" "&amp;TEXT('Stammdaten und Hinweise'!$K$6,"000000")&amp;TEXT(AM3,"-000"))</f>
        <v>44 800 123456-038</v>
      </c>
      <c r="AN4" s="32" t="str">
        <f>IF(AN3="","",TEXT('Stammdaten und Hinweise'!$I$6,"00")&amp;" "&amp;TEXT('Stammdaten und Hinweise'!$J$6,"000")&amp;" "&amp;TEXT('Stammdaten und Hinweise'!$K$6,"000000")&amp;TEXT(AN3,"-000"))</f>
        <v>44 800 123456-039</v>
      </c>
      <c r="AO4" s="32" t="str">
        <f>IF(AO3="","",TEXT('Stammdaten und Hinweise'!$I$6,"00")&amp;" "&amp;TEXT('Stammdaten und Hinweise'!$J$6,"000")&amp;" "&amp;TEXT('Stammdaten und Hinweise'!$K$6,"000000")&amp;TEXT(AO3,"-000"))</f>
        <v>44 800 123456-040</v>
      </c>
      <c r="AP4" s="32" t="str">
        <f>IF(AP3="","",TEXT('Stammdaten und Hinweise'!$I$6,"00")&amp;" "&amp;TEXT('Stammdaten und Hinweise'!$J$6,"000")&amp;" "&amp;TEXT('Stammdaten und Hinweise'!$K$6,"000000")&amp;TEXT(AP3,"-000"))</f>
        <v>44 800 123456-041</v>
      </c>
      <c r="AQ4" s="32" t="str">
        <f>IF(AQ3="","",TEXT('Stammdaten und Hinweise'!$I$6,"00")&amp;" "&amp;TEXT('Stammdaten und Hinweise'!$J$6,"000")&amp;" "&amp;TEXT('Stammdaten und Hinweise'!$K$6,"000000")&amp;TEXT(AQ3,"-000"))</f>
        <v>44 800 123456-042</v>
      </c>
      <c r="AR4" s="32" t="str">
        <f>IF(AR3="","",TEXT('Stammdaten und Hinweise'!$I$6,"00")&amp;" "&amp;TEXT('Stammdaten und Hinweise'!$J$6,"000")&amp;" "&amp;TEXT('Stammdaten und Hinweise'!$K$6,"000000")&amp;TEXT(AR3,"-000"))</f>
        <v>44 800 123456-043</v>
      </c>
      <c r="AS4" s="32" t="str">
        <f>IF(AS3="","",TEXT('Stammdaten und Hinweise'!$I$6,"00")&amp;" "&amp;TEXT('Stammdaten und Hinweise'!$J$6,"000")&amp;" "&amp;TEXT('Stammdaten und Hinweise'!$K$6,"000000")&amp;TEXT(AS3,"-000"))</f>
        <v>44 800 123456-044</v>
      </c>
      <c r="AT4" s="32" t="str">
        <f>IF(AT3="","",TEXT('Stammdaten und Hinweise'!$I$6,"00")&amp;" "&amp;TEXT('Stammdaten und Hinweise'!$J$6,"000")&amp;" "&amp;TEXT('Stammdaten und Hinweise'!$K$6,"000000")&amp;TEXT(AT3,"-000"))</f>
        <v>44 800 123456-045</v>
      </c>
      <c r="AU4" s="32" t="str">
        <f>IF(AU3="","",TEXT('Stammdaten und Hinweise'!$I$6,"00")&amp;" "&amp;TEXT('Stammdaten und Hinweise'!$J$6,"000")&amp;" "&amp;TEXT('Stammdaten und Hinweise'!$K$6,"000000")&amp;TEXT(AU3,"-000"))</f>
        <v>44 800 123456-046</v>
      </c>
      <c r="AV4" s="32" t="str">
        <f>IF(AV3="","",TEXT('Stammdaten und Hinweise'!$I$6,"00")&amp;" "&amp;TEXT('Stammdaten und Hinweise'!$J$6,"000")&amp;" "&amp;TEXT('Stammdaten und Hinweise'!$K$6,"000000")&amp;TEXT(AV3,"-000"))</f>
        <v>44 800 123456-047</v>
      </c>
      <c r="AW4" s="32" t="str">
        <f>IF(AW3="","",TEXT('Stammdaten und Hinweise'!$I$6,"00")&amp;" "&amp;TEXT('Stammdaten und Hinweise'!$J$6,"000")&amp;" "&amp;TEXT('Stammdaten und Hinweise'!$K$6,"000000")&amp;TEXT(AW3,"-000"))</f>
        <v>44 800 123456-048</v>
      </c>
      <c r="AX4" s="32" t="str">
        <f>IF(AX3="","",TEXT('Stammdaten und Hinweise'!$I$6,"00")&amp;" "&amp;TEXT('Stammdaten und Hinweise'!$J$6,"000")&amp;" "&amp;TEXT('Stammdaten und Hinweise'!$K$6,"000000")&amp;TEXT(AX3,"-000"))</f>
        <v>44 800 123456-049</v>
      </c>
      <c r="AY4" s="32" t="str">
        <f>IF(AY3="","",TEXT('Stammdaten und Hinweise'!$I$6,"00")&amp;" "&amp;TEXT('Stammdaten und Hinweise'!$J$6,"000")&amp;" "&amp;TEXT('Stammdaten und Hinweise'!$K$6,"000000")&amp;TEXT(AY3,"-000"))</f>
        <v>44 800 123456-050</v>
      </c>
      <c r="AZ4" s="32" t="str">
        <f>IF(AZ3="","",TEXT('Stammdaten und Hinweise'!$I$6,"00")&amp;" "&amp;TEXT('Stammdaten und Hinweise'!$J$6,"000")&amp;" "&amp;TEXT('Stammdaten und Hinweise'!$K$6,"000000")&amp;TEXT(AZ3,"-000"))</f>
        <v>44 800 123456-051</v>
      </c>
      <c r="BA4" s="32" t="str">
        <f>IF(BA3="","",TEXT('Stammdaten und Hinweise'!$I$6,"00")&amp;" "&amp;TEXT('Stammdaten und Hinweise'!$J$6,"000")&amp;" "&amp;TEXT('Stammdaten und Hinweise'!$K$6,"000000")&amp;TEXT(BA3,"-000"))</f>
        <v>44 800 123456-052</v>
      </c>
      <c r="BB4" s="32" t="str">
        <f>IF(BB3="","",TEXT('Stammdaten und Hinweise'!$I$6,"00")&amp;" "&amp;TEXT('Stammdaten und Hinweise'!$J$6,"000")&amp;" "&amp;TEXT('Stammdaten und Hinweise'!$K$6,"000000")&amp;TEXT(BB3,"-000"))</f>
        <v>44 800 123456-053</v>
      </c>
      <c r="BC4" s="32" t="str">
        <f>IF(BC3="","",TEXT('Stammdaten und Hinweise'!$I$6,"00")&amp;" "&amp;TEXT('Stammdaten und Hinweise'!$J$6,"000")&amp;" "&amp;TEXT('Stammdaten und Hinweise'!$K$6,"000000")&amp;TEXT(BC3,"-000"))</f>
        <v>44 800 123456-054</v>
      </c>
      <c r="BD4" s="32" t="str">
        <f>IF(BD3="","",TEXT('Stammdaten und Hinweise'!$I$6,"00")&amp;" "&amp;TEXT('Stammdaten und Hinweise'!$J$6,"000")&amp;" "&amp;TEXT('Stammdaten und Hinweise'!$K$6,"000000")&amp;TEXT(BD3,"-000"))</f>
        <v>44 800 123456-055</v>
      </c>
      <c r="BE4" s="32" t="str">
        <f>IF(BE3="","",TEXT('Stammdaten und Hinweise'!$I$6,"00")&amp;" "&amp;TEXT('Stammdaten und Hinweise'!$J$6,"000")&amp;" "&amp;TEXT('Stammdaten und Hinweise'!$K$6,"000000")&amp;TEXT(BE3,"-000"))</f>
        <v>44 800 123456-056</v>
      </c>
      <c r="BF4" s="32" t="str">
        <f>IF(BF3="","",TEXT('Stammdaten und Hinweise'!$I$6,"00")&amp;" "&amp;TEXT('Stammdaten und Hinweise'!$J$6,"000")&amp;" "&amp;TEXT('Stammdaten und Hinweise'!$K$6,"000000")&amp;TEXT(BF3,"-000"))</f>
        <v>44 800 123456-057</v>
      </c>
      <c r="BG4" s="32" t="str">
        <f>IF(BG3="","",TEXT('Stammdaten und Hinweise'!$I$6,"00")&amp;" "&amp;TEXT('Stammdaten und Hinweise'!$J$6,"000")&amp;" "&amp;TEXT('Stammdaten und Hinweise'!$K$6,"000000")&amp;TEXT(BG3,"-000"))</f>
        <v>44 800 123456-058</v>
      </c>
      <c r="BH4" s="32" t="str">
        <f>IF(BH3="","",TEXT('Stammdaten und Hinweise'!$I$6,"00")&amp;" "&amp;TEXT('Stammdaten und Hinweise'!$J$6,"000")&amp;" "&amp;TEXT('Stammdaten und Hinweise'!$K$6,"000000")&amp;TEXT(BH3,"-000"))</f>
        <v>44 800 123456-059</v>
      </c>
      <c r="BI4" s="32" t="str">
        <f>IF(BI3="","",TEXT('Stammdaten und Hinweise'!$I$6,"00")&amp;" "&amp;TEXT('Stammdaten und Hinweise'!$J$6,"000")&amp;" "&amp;TEXT('Stammdaten und Hinweise'!$K$6,"000000")&amp;TEXT(BI3,"-000"))</f>
        <v>44 800 123456-060</v>
      </c>
      <c r="BJ4" s="32" t="str">
        <f>IF(BJ3="","",TEXT('Stammdaten und Hinweise'!$I$6,"00")&amp;" "&amp;TEXT('Stammdaten und Hinweise'!$J$6,"000")&amp;" "&amp;TEXT('Stammdaten und Hinweise'!$K$6,"000000")&amp;TEXT(BJ3,"-000"))</f>
        <v>44 800 123456-061</v>
      </c>
      <c r="BK4" s="32" t="str">
        <f>IF(BK3="","",TEXT('Stammdaten und Hinweise'!$I$6,"00")&amp;" "&amp;TEXT('Stammdaten und Hinweise'!$J$6,"000")&amp;" "&amp;TEXT('Stammdaten und Hinweise'!$K$6,"000000")&amp;TEXT(BK3,"-000"))</f>
        <v>44 800 123456-062</v>
      </c>
      <c r="BL4" s="32" t="str">
        <f>IF(BL3="","",TEXT('Stammdaten und Hinweise'!$I$6,"00")&amp;" "&amp;TEXT('Stammdaten und Hinweise'!$J$6,"000")&amp;" "&amp;TEXT('Stammdaten und Hinweise'!$K$6,"000000")&amp;TEXT(BL3,"-000"))</f>
        <v>44 800 123456-063</v>
      </c>
      <c r="BM4" s="32" t="str">
        <f>IF(BM3="","",TEXT('Stammdaten und Hinweise'!$I$6,"00")&amp;" "&amp;TEXT('Stammdaten und Hinweise'!$J$6,"000")&amp;" "&amp;TEXT('Stammdaten und Hinweise'!$K$6,"000000")&amp;TEXT(BM3,"-000"))</f>
        <v>44 800 123456-064</v>
      </c>
      <c r="BN4" s="32" t="str">
        <f>IF(BN3="","",TEXT('Stammdaten und Hinweise'!$I$6,"00")&amp;" "&amp;TEXT('Stammdaten und Hinweise'!$J$6,"000")&amp;" "&amp;TEXT('Stammdaten und Hinweise'!$K$6,"000000")&amp;TEXT(BN3,"-000"))</f>
        <v>44 800 123456-065</v>
      </c>
      <c r="BO4" s="32" t="str">
        <f>IF(BO3="","",TEXT('Stammdaten und Hinweise'!$I$6,"00")&amp;" "&amp;TEXT('Stammdaten und Hinweise'!$J$6,"000")&amp;" "&amp;TEXT('Stammdaten und Hinweise'!$K$6,"000000")&amp;TEXT(BO3,"-000"))</f>
        <v>44 800 123456-066</v>
      </c>
      <c r="BP4" s="32" t="str">
        <f>IF(BP3="","",TEXT('Stammdaten und Hinweise'!$I$6,"00")&amp;" "&amp;TEXT('Stammdaten und Hinweise'!$J$6,"000")&amp;" "&amp;TEXT('Stammdaten und Hinweise'!$K$6,"000000")&amp;TEXT(BP3,"-000"))</f>
        <v>44 800 123456-067</v>
      </c>
      <c r="BQ4" s="32" t="str">
        <f>IF(BQ3="","",TEXT('Stammdaten und Hinweise'!$I$6,"00")&amp;" "&amp;TEXT('Stammdaten und Hinweise'!$J$6,"000")&amp;" "&amp;TEXT('Stammdaten und Hinweise'!$K$6,"000000")&amp;TEXT(BQ3,"-000"))</f>
        <v>44 800 123456-068</v>
      </c>
      <c r="BR4" s="32" t="str">
        <f>IF(BR3="","",TEXT('Stammdaten und Hinweise'!$I$6,"00")&amp;" "&amp;TEXT('Stammdaten und Hinweise'!$J$6,"000")&amp;" "&amp;TEXT('Stammdaten und Hinweise'!$K$6,"000000")&amp;TEXT(BR3,"-000"))</f>
        <v>44 800 123456-069</v>
      </c>
      <c r="BS4" s="32" t="str">
        <f>IF(BS3="","",TEXT('Stammdaten und Hinweise'!$I$6,"00")&amp;" "&amp;TEXT('Stammdaten und Hinweise'!$J$6,"000")&amp;" "&amp;TEXT('Stammdaten und Hinweise'!$K$6,"000000")&amp;TEXT(BS3,"-000"))</f>
        <v>44 800 123456-070</v>
      </c>
      <c r="BT4" s="32" t="str">
        <f>IF(BT3="","",TEXT('Stammdaten und Hinweise'!$I$6,"00")&amp;" "&amp;TEXT('Stammdaten und Hinweise'!$J$6,"000")&amp;" "&amp;TEXT('Stammdaten und Hinweise'!$K$6,"000000")&amp;TEXT(BT3,"-000"))</f>
        <v>44 800 123456-071</v>
      </c>
      <c r="BU4" s="32" t="str">
        <f>IF(BU3="","",TEXT('Stammdaten und Hinweise'!$I$6,"00")&amp;" "&amp;TEXT('Stammdaten und Hinweise'!$J$6,"000")&amp;" "&amp;TEXT('Stammdaten und Hinweise'!$K$6,"000000")&amp;TEXT(BU3,"-000"))</f>
        <v>44 800 123456-072</v>
      </c>
      <c r="BV4" s="32" t="str">
        <f>IF(BV3="","",TEXT('Stammdaten und Hinweise'!$I$6,"00")&amp;" "&amp;TEXT('Stammdaten und Hinweise'!$J$6,"000")&amp;" "&amp;TEXT('Stammdaten und Hinweise'!$K$6,"000000")&amp;TEXT(BV3,"-000"))</f>
        <v>44 800 123456-073</v>
      </c>
      <c r="BW4" s="32" t="str">
        <f>IF(BW3="","",TEXT('Stammdaten und Hinweise'!$I$6,"00")&amp;" "&amp;TEXT('Stammdaten und Hinweise'!$J$6,"000")&amp;" "&amp;TEXT('Stammdaten und Hinweise'!$K$6,"000000")&amp;TEXT(BW3,"-000"))</f>
        <v>44 800 123456-074</v>
      </c>
      <c r="BX4" s="32" t="str">
        <f>IF(BX3="","",TEXT('Stammdaten und Hinweise'!$I$6,"00")&amp;" "&amp;TEXT('Stammdaten und Hinweise'!$J$6,"000")&amp;" "&amp;TEXT('Stammdaten und Hinweise'!$K$6,"000000")&amp;TEXT(BX3,"-000"))</f>
        <v>44 800 123456-075</v>
      </c>
      <c r="BY4" s="32" t="str">
        <f>IF(BY3="","",TEXT('Stammdaten und Hinweise'!$I$6,"00")&amp;" "&amp;TEXT('Stammdaten und Hinweise'!$J$6,"000")&amp;" "&amp;TEXT('Stammdaten und Hinweise'!$K$6,"000000")&amp;TEXT(BY3,"-000"))</f>
        <v>44 800 123456-076</v>
      </c>
      <c r="BZ4" s="32" t="str">
        <f>IF(BZ3="","",TEXT('Stammdaten und Hinweise'!$I$6,"00")&amp;" "&amp;TEXT('Stammdaten und Hinweise'!$J$6,"000")&amp;" "&amp;TEXT('Stammdaten und Hinweise'!$K$6,"000000")&amp;TEXT(BZ3,"-000"))</f>
        <v>44 800 123456-077</v>
      </c>
      <c r="CA4" s="32" t="str">
        <f>IF(CA3="","",TEXT('Stammdaten und Hinweise'!$I$6,"00")&amp;" "&amp;TEXT('Stammdaten und Hinweise'!$J$6,"000")&amp;" "&amp;TEXT('Stammdaten und Hinweise'!$K$6,"000000")&amp;TEXT(CA3,"-000"))</f>
        <v>44 800 123456-078</v>
      </c>
      <c r="CB4" s="32" t="str">
        <f>IF(CB3="","",TEXT('Stammdaten und Hinweise'!$I$6,"00")&amp;" "&amp;TEXT('Stammdaten und Hinweise'!$J$6,"000")&amp;" "&amp;TEXT('Stammdaten und Hinweise'!$K$6,"000000")&amp;TEXT(CB3,"-000"))</f>
        <v>44 800 123456-079</v>
      </c>
      <c r="CC4" s="32" t="str">
        <f>IF(CC3="","",TEXT('Stammdaten und Hinweise'!$I$6,"00")&amp;" "&amp;TEXT('Stammdaten und Hinweise'!$J$6,"000")&amp;" "&amp;TEXT('Stammdaten und Hinweise'!$K$6,"000000")&amp;TEXT(CC3,"-000"))</f>
        <v>44 800 123456-080</v>
      </c>
      <c r="CD4" s="32" t="str">
        <f>IF(CD3="","",TEXT('Stammdaten und Hinweise'!$I$6,"00")&amp;" "&amp;TEXT('Stammdaten und Hinweise'!$J$6,"000")&amp;" "&amp;TEXT('Stammdaten und Hinweise'!$K$6,"000000")&amp;TEXT(CD3,"-000"))</f>
        <v>44 800 123456-081</v>
      </c>
      <c r="CE4" s="32" t="str">
        <f>IF(CE3="","",TEXT('Stammdaten und Hinweise'!$I$6,"00")&amp;" "&amp;TEXT('Stammdaten und Hinweise'!$J$6,"000")&amp;" "&amp;TEXT('Stammdaten und Hinweise'!$K$6,"000000")&amp;TEXT(CE3,"-000"))</f>
        <v>44 800 123456-082</v>
      </c>
      <c r="CF4" s="32" t="str">
        <f>IF(CF3="","",TEXT('Stammdaten und Hinweise'!$I$6,"00")&amp;" "&amp;TEXT('Stammdaten und Hinweise'!$J$6,"000")&amp;" "&amp;TEXT('Stammdaten und Hinweise'!$K$6,"000000")&amp;TEXT(CF3,"-000"))</f>
        <v>44 800 123456-083</v>
      </c>
      <c r="CG4" s="32" t="str">
        <f>IF(CG3="","",TEXT('Stammdaten und Hinweise'!$I$6,"00")&amp;" "&amp;TEXT('Stammdaten und Hinweise'!$J$6,"000")&amp;" "&amp;TEXT('Stammdaten und Hinweise'!$K$6,"000000")&amp;TEXT(CG3,"-000"))</f>
        <v>44 800 123456-084</v>
      </c>
      <c r="CH4" s="32" t="str">
        <f>IF(CH3="","",TEXT('Stammdaten und Hinweise'!$I$6,"00")&amp;" "&amp;TEXT('Stammdaten und Hinweise'!$J$6,"000")&amp;" "&amp;TEXT('Stammdaten und Hinweise'!$K$6,"000000")&amp;TEXT(CH3,"-000"))</f>
        <v>44 800 123456-085</v>
      </c>
      <c r="CI4" s="32" t="str">
        <f>IF(CI3="","",TEXT('Stammdaten und Hinweise'!$I$6,"00")&amp;" "&amp;TEXT('Stammdaten und Hinweise'!$J$6,"000")&amp;" "&amp;TEXT('Stammdaten und Hinweise'!$K$6,"000000")&amp;TEXT(CI3,"-000"))</f>
        <v>44 800 123456-086</v>
      </c>
      <c r="CJ4" s="32" t="str">
        <f>IF(CJ3="","",TEXT('Stammdaten und Hinweise'!$I$6,"00")&amp;" "&amp;TEXT('Stammdaten und Hinweise'!$J$6,"000")&amp;" "&amp;TEXT('Stammdaten und Hinweise'!$K$6,"000000")&amp;TEXT(CJ3,"-000"))</f>
        <v>44 800 123456-087</v>
      </c>
      <c r="CK4" s="32" t="str">
        <f>IF(CK3="","",TEXT('Stammdaten und Hinweise'!$I$6,"00")&amp;" "&amp;TEXT('Stammdaten und Hinweise'!$J$6,"000")&amp;" "&amp;TEXT('Stammdaten und Hinweise'!$K$6,"000000")&amp;TEXT(CK3,"-000"))</f>
        <v>44 800 123456-088</v>
      </c>
      <c r="CL4" s="32" t="str">
        <f>IF(CL3="","",TEXT('Stammdaten und Hinweise'!$I$6,"00")&amp;" "&amp;TEXT('Stammdaten und Hinweise'!$J$6,"000")&amp;" "&amp;TEXT('Stammdaten und Hinweise'!$K$6,"000000")&amp;TEXT(CL3,"-000"))</f>
        <v>44 800 123456-089</v>
      </c>
      <c r="CM4" s="32" t="str">
        <f>IF(CM3="","",TEXT('Stammdaten und Hinweise'!$I$6,"00")&amp;" "&amp;TEXT('Stammdaten und Hinweise'!$J$6,"000")&amp;" "&amp;TEXT('Stammdaten und Hinweise'!$K$6,"000000")&amp;TEXT(CM3,"-000"))</f>
        <v>44 800 123456-090</v>
      </c>
      <c r="CN4" s="32" t="str">
        <f>IF(CN3="","",TEXT('Stammdaten und Hinweise'!$I$6,"00")&amp;" "&amp;TEXT('Stammdaten und Hinweise'!$J$6,"000")&amp;" "&amp;TEXT('Stammdaten und Hinweise'!$K$6,"000000")&amp;TEXT(CN3,"-000"))</f>
        <v>44 800 123456-091</v>
      </c>
      <c r="CO4" s="32" t="str">
        <f>IF(CO3="","",TEXT('Stammdaten und Hinweise'!$I$6,"00")&amp;" "&amp;TEXT('Stammdaten und Hinweise'!$J$6,"000")&amp;" "&amp;TEXT('Stammdaten und Hinweise'!$K$6,"000000")&amp;TEXT(CO3,"-000"))</f>
        <v>44 800 123456-092</v>
      </c>
      <c r="CP4" s="32" t="str">
        <f>IF(CP3="","",TEXT('Stammdaten und Hinweise'!$I$6,"00")&amp;" "&amp;TEXT('Stammdaten und Hinweise'!$J$6,"000")&amp;" "&amp;TEXT('Stammdaten und Hinweise'!$K$6,"000000")&amp;TEXT(CP3,"-000"))</f>
        <v>44 800 123456-093</v>
      </c>
      <c r="CQ4" s="32" t="str">
        <f>IF(CQ3="","",TEXT('Stammdaten und Hinweise'!$I$6,"00")&amp;" "&amp;TEXT('Stammdaten und Hinweise'!$J$6,"000")&amp;" "&amp;TEXT('Stammdaten und Hinweise'!$K$6,"000000")&amp;TEXT(CQ3,"-000"))</f>
        <v>44 800 123456-094</v>
      </c>
      <c r="CR4" s="32" t="str">
        <f>IF(CR3="","",TEXT('Stammdaten und Hinweise'!$I$6,"00")&amp;" "&amp;TEXT('Stammdaten und Hinweise'!$J$6,"000")&amp;" "&amp;TEXT('Stammdaten und Hinweise'!$K$6,"000000")&amp;TEXT(CR3,"-000"))</f>
        <v>44 800 123456-095</v>
      </c>
      <c r="CS4" s="32" t="str">
        <f>IF(CS3="","",TEXT('Stammdaten und Hinweise'!$I$6,"00")&amp;" "&amp;TEXT('Stammdaten und Hinweise'!$J$6,"000")&amp;" "&amp;TEXT('Stammdaten und Hinweise'!$K$6,"000000")&amp;TEXT(CS3,"-000"))</f>
        <v>44 800 123456-096</v>
      </c>
      <c r="CT4" s="32" t="str">
        <f>IF(CT3="","",TEXT('Stammdaten und Hinweise'!$I$6,"00")&amp;" "&amp;TEXT('Stammdaten und Hinweise'!$J$6,"000")&amp;" "&amp;TEXT('Stammdaten und Hinweise'!$K$6,"000000")&amp;TEXT(CT3,"-000"))</f>
        <v>44 800 123456-097</v>
      </c>
      <c r="CU4" s="32" t="str">
        <f>IF(CU3="","",TEXT('Stammdaten und Hinweise'!$I$6,"00")&amp;" "&amp;TEXT('Stammdaten und Hinweise'!$J$6,"000")&amp;" "&amp;TEXT('Stammdaten und Hinweise'!$K$6,"000000")&amp;TEXT(CU3,"-000"))</f>
        <v>44 800 123456-098</v>
      </c>
      <c r="CV4" s="32" t="str">
        <f>IF(CV3="","",TEXT('Stammdaten und Hinweise'!$I$6,"00")&amp;" "&amp;TEXT('Stammdaten und Hinweise'!$J$6,"000")&amp;" "&amp;TEXT('Stammdaten und Hinweise'!$K$6,"000000")&amp;TEXT(CV3,"-000"))</f>
        <v>44 800 123456-099</v>
      </c>
      <c r="CW4" s="147" t="str">
        <f>IF(CW3="","",TEXT('Stammdaten und Hinweise'!$I$6,"00")&amp;" "&amp;TEXT('Stammdaten und Hinweise'!$J$6,"000")&amp;" "&amp;TEXT('Stammdaten und Hinweise'!$K$6,"000000")&amp;TEXT(CW3,"-000"))</f>
        <v>44 800 123456-100</v>
      </c>
    </row>
    <row r="5" spans="1:101" ht="32.25" customHeight="1" x14ac:dyDescent="0.25">
      <c r="A5" s="264" t="s">
        <v>87</v>
      </c>
      <c r="B5" s="62"/>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9"/>
    </row>
    <row r="6" spans="1:101" s="139" customFormat="1" ht="40.5" hidden="1" customHeight="1" x14ac:dyDescent="0.25">
      <c r="A6" s="263" t="s">
        <v>261</v>
      </c>
      <c r="B6" s="236">
        <f>IF(B5="Heranführung an den Ausbildungs- und Arbeitsmarkt",AuE_Vorgaben!$A$19,IF(B5="Feststellung, Verringerung oder Beseitigung von Vermittlungshemmnissen",AuE_Vorgaben!$A$20,IF(B5="Heranführung an eine selbständige Tätigkeit",AuE_Vorgaben!$A$21,IF(B5="Stabilisierung einer Beschäftigungsaufnahme",AuE_Vorgaben!$A$22,0))))</f>
        <v>0</v>
      </c>
      <c r="C6" s="61">
        <f>IF(C5="Heranführung an den Ausbildungs- und Arbeitsmarkt",AuE_Vorgaben!$A$19,IF(C5="Feststellung, Verringerung oder Beseitigung von Vermittlungshemmnissen",AuE_Vorgaben!$A$20,IF(C5="Heranführung an eine selbständige Tätigkeit",AuE_Vorgaben!$A$21,IF(C5="Stabilisierung einer Beschäftigungsaufnahme",AuE_Vorgaben!$A$22,0))))</f>
        <v>0</v>
      </c>
      <c r="D6" s="61">
        <f>IF(D5="Heranführung an den Ausbildungs- und Arbeitsmarkt",AuE_Vorgaben!$A$19,IF(D5="Feststellung, Verringerung oder Beseitigung von Vermittlungshemmnissen",AuE_Vorgaben!$A$20,IF(D5="Heranführung an eine selbständige Tätigkeit",AuE_Vorgaben!$A$21,IF(D5="Stabilisierung einer Beschäftigungsaufnahme",AuE_Vorgaben!$A$22,0))))</f>
        <v>0</v>
      </c>
      <c r="E6" s="61">
        <f>IF(E5="Heranführung an den Ausbildungs- und Arbeitsmarkt",AuE_Vorgaben!$A$19,IF(E5="Feststellung, Verringerung oder Beseitigung von Vermittlungshemmnissen",AuE_Vorgaben!$A$20,IF(E5="Heranführung an eine selbständige Tätigkeit",AuE_Vorgaben!$A$21,IF(E5="Stabilisierung einer Beschäftigungsaufnahme",AuE_Vorgaben!$A$22,0))))</f>
        <v>0</v>
      </c>
      <c r="F6" s="61">
        <f>IF(F5="Heranführung an den Ausbildungs- und Arbeitsmarkt",AuE_Vorgaben!$A$19,IF(F5="Feststellung, Verringerung oder Beseitigung von Vermittlungshemmnissen",AuE_Vorgaben!$A$20,IF(F5="Heranführung an eine selbständige Tätigkeit",AuE_Vorgaben!$A$21,IF(F5="Stabilisierung einer Beschäftigungsaufnahme",AuE_Vorgaben!$A$22,0))))</f>
        <v>0</v>
      </c>
      <c r="G6" s="61">
        <f>IF(G5="Heranführung an den Ausbildungs- und Arbeitsmarkt",AuE_Vorgaben!$A$19,IF(G5="Feststellung, Verringerung oder Beseitigung von Vermittlungshemmnissen",AuE_Vorgaben!$A$20,IF(G5="Heranführung an eine selbständige Tätigkeit",AuE_Vorgaben!$A$21,IF(G5="Stabilisierung einer Beschäftigungsaufnahme",AuE_Vorgaben!$A$22,0))))</f>
        <v>0</v>
      </c>
      <c r="H6" s="61">
        <f>IF(H5="Heranführung an den Ausbildungs- und Arbeitsmarkt",AuE_Vorgaben!$A$19,IF(H5="Feststellung, Verringerung oder Beseitigung von Vermittlungshemmnissen",AuE_Vorgaben!$A$20,IF(H5="Heranführung an eine selbständige Tätigkeit",AuE_Vorgaben!$A$21,IF(H5="Stabilisierung einer Beschäftigungsaufnahme",AuE_Vorgaben!$A$22,0))))</f>
        <v>0</v>
      </c>
      <c r="I6" s="61">
        <f>IF(I5="Heranführung an den Ausbildungs- und Arbeitsmarkt",AuE_Vorgaben!$A$19,IF(I5="Feststellung, Verringerung oder Beseitigung von Vermittlungshemmnissen",AuE_Vorgaben!$A$20,IF(I5="Heranführung an eine selbständige Tätigkeit",AuE_Vorgaben!$A$21,IF(I5="Stabilisierung einer Beschäftigungsaufnahme",AuE_Vorgaben!$A$22,0))))</f>
        <v>0</v>
      </c>
      <c r="J6" s="61">
        <f>IF(J5="Heranführung an den Ausbildungs- und Arbeitsmarkt",AuE_Vorgaben!$A$19,IF(J5="Feststellung, Verringerung oder Beseitigung von Vermittlungshemmnissen",AuE_Vorgaben!$A$20,IF(J5="Heranführung an eine selbständige Tätigkeit",AuE_Vorgaben!$A$21,IF(J5="Stabilisierung einer Beschäftigungsaufnahme",AuE_Vorgaben!$A$22,0))))</f>
        <v>0</v>
      </c>
      <c r="K6" s="61">
        <f>IF(K5="Heranführung an den Ausbildungs- und Arbeitsmarkt",AuE_Vorgaben!$A$19,IF(K5="Feststellung, Verringerung oder Beseitigung von Vermittlungshemmnissen",AuE_Vorgaben!$A$20,IF(K5="Heranführung an eine selbständige Tätigkeit",AuE_Vorgaben!$A$21,IF(K5="Stabilisierung einer Beschäftigungsaufnahme",AuE_Vorgaben!$A$22,0))))</f>
        <v>0</v>
      </c>
      <c r="L6" s="61">
        <f>IF(L5="Heranführung an den Ausbildungs- und Arbeitsmarkt",AuE_Vorgaben!$A$19,IF(L5="Feststellung, Verringerung oder Beseitigung von Vermittlungshemmnissen",AuE_Vorgaben!$A$20,IF(L5="Heranführung an eine selbständige Tätigkeit",AuE_Vorgaben!$A$21,IF(L5="Stabilisierung einer Beschäftigungsaufnahme",AuE_Vorgaben!$A$22,0))))</f>
        <v>0</v>
      </c>
      <c r="M6" s="61">
        <f>IF(M5="Heranführung an den Ausbildungs- und Arbeitsmarkt",AuE_Vorgaben!$A$19,IF(M5="Feststellung, Verringerung oder Beseitigung von Vermittlungshemmnissen",AuE_Vorgaben!$A$20,IF(M5="Heranführung an eine selbständige Tätigkeit",AuE_Vorgaben!$A$21,IF(M5="Stabilisierung einer Beschäftigungsaufnahme",AuE_Vorgaben!$A$22,0))))</f>
        <v>0</v>
      </c>
      <c r="N6" s="61">
        <f>IF(N5="Heranführung an den Ausbildungs- und Arbeitsmarkt",AuE_Vorgaben!$A$19,IF(N5="Feststellung, Verringerung oder Beseitigung von Vermittlungshemmnissen",AuE_Vorgaben!$A$20,IF(N5="Heranführung an eine selbständige Tätigkeit",AuE_Vorgaben!$A$21,IF(N5="Stabilisierung einer Beschäftigungsaufnahme",AuE_Vorgaben!$A$22,0))))</f>
        <v>0</v>
      </c>
      <c r="O6" s="61">
        <f>IF(O5="Heranführung an den Ausbildungs- und Arbeitsmarkt",AuE_Vorgaben!$A$19,IF(O5="Feststellung, Verringerung oder Beseitigung von Vermittlungshemmnissen",AuE_Vorgaben!$A$20,IF(O5="Heranführung an eine selbständige Tätigkeit",AuE_Vorgaben!$A$21,IF(O5="Stabilisierung einer Beschäftigungsaufnahme",AuE_Vorgaben!$A$22,0))))</f>
        <v>0</v>
      </c>
      <c r="P6" s="61">
        <f>IF(P5="Heranführung an den Ausbildungs- und Arbeitsmarkt",AuE_Vorgaben!$A$19,IF(P5="Feststellung, Verringerung oder Beseitigung von Vermittlungshemmnissen",AuE_Vorgaben!$A$20,IF(P5="Heranführung an eine selbständige Tätigkeit",AuE_Vorgaben!$A$21,IF(P5="Stabilisierung einer Beschäftigungsaufnahme",AuE_Vorgaben!$A$22,0))))</f>
        <v>0</v>
      </c>
      <c r="Q6" s="61">
        <f>IF(Q5="Heranführung an den Ausbildungs- und Arbeitsmarkt",AuE_Vorgaben!$A$19,IF(Q5="Feststellung, Verringerung oder Beseitigung von Vermittlungshemmnissen",AuE_Vorgaben!$A$20,IF(Q5="Heranführung an eine selbständige Tätigkeit",AuE_Vorgaben!$A$21,IF(Q5="Stabilisierung einer Beschäftigungsaufnahme",AuE_Vorgaben!$A$22,0))))</f>
        <v>0</v>
      </c>
      <c r="R6" s="61">
        <f>IF(R5="Heranführung an den Ausbildungs- und Arbeitsmarkt",AuE_Vorgaben!$A$19,IF(R5="Feststellung, Verringerung oder Beseitigung von Vermittlungshemmnissen",AuE_Vorgaben!$A$20,IF(R5="Heranführung an eine selbständige Tätigkeit",AuE_Vorgaben!$A$21,IF(R5="Stabilisierung einer Beschäftigungsaufnahme",AuE_Vorgaben!$A$22,0))))</f>
        <v>0</v>
      </c>
      <c r="S6" s="61">
        <f>IF(S5="Heranführung an den Ausbildungs- und Arbeitsmarkt",AuE_Vorgaben!$A$19,IF(S5="Feststellung, Verringerung oder Beseitigung von Vermittlungshemmnissen",AuE_Vorgaben!$A$20,IF(S5="Heranführung an eine selbständige Tätigkeit",AuE_Vorgaben!$A$21,IF(S5="Stabilisierung einer Beschäftigungsaufnahme",AuE_Vorgaben!$A$22,0))))</f>
        <v>0</v>
      </c>
      <c r="T6" s="61">
        <f>IF(T5="Heranführung an den Ausbildungs- und Arbeitsmarkt",AuE_Vorgaben!$A$19,IF(T5="Feststellung, Verringerung oder Beseitigung von Vermittlungshemmnissen",AuE_Vorgaben!$A$20,IF(T5="Heranführung an eine selbständige Tätigkeit",AuE_Vorgaben!$A$21,IF(T5="Stabilisierung einer Beschäftigungsaufnahme",AuE_Vorgaben!$A$22,0))))</f>
        <v>0</v>
      </c>
      <c r="U6" s="61">
        <f>IF(U5="Heranführung an den Ausbildungs- und Arbeitsmarkt",AuE_Vorgaben!$A$19,IF(U5="Feststellung, Verringerung oder Beseitigung von Vermittlungshemmnissen",AuE_Vorgaben!$A$20,IF(U5="Heranführung an eine selbständige Tätigkeit",AuE_Vorgaben!$A$21,IF(U5="Stabilisierung einer Beschäftigungsaufnahme",AuE_Vorgaben!$A$22,0))))</f>
        <v>0</v>
      </c>
      <c r="V6" s="61">
        <f>IF(V5="Heranführung an den Ausbildungs- und Arbeitsmarkt",AuE_Vorgaben!$A$19,IF(V5="Feststellung, Verringerung oder Beseitigung von Vermittlungshemmnissen",AuE_Vorgaben!$A$20,IF(V5="Heranführung an eine selbständige Tätigkeit",AuE_Vorgaben!$A$21,IF(V5="Stabilisierung einer Beschäftigungsaufnahme",AuE_Vorgaben!$A$22,0))))</f>
        <v>0</v>
      </c>
      <c r="W6" s="61">
        <f>IF(W5="Heranführung an den Ausbildungs- und Arbeitsmarkt",AuE_Vorgaben!$A$19,IF(W5="Feststellung, Verringerung oder Beseitigung von Vermittlungshemmnissen",AuE_Vorgaben!$A$20,IF(W5="Heranführung an eine selbständige Tätigkeit",AuE_Vorgaben!$A$21,IF(W5="Stabilisierung einer Beschäftigungsaufnahme",AuE_Vorgaben!$A$22,0))))</f>
        <v>0</v>
      </c>
      <c r="X6" s="61">
        <f>IF(X5="Heranführung an den Ausbildungs- und Arbeitsmarkt",AuE_Vorgaben!$A$19,IF(X5="Feststellung, Verringerung oder Beseitigung von Vermittlungshemmnissen",AuE_Vorgaben!$A$20,IF(X5="Heranführung an eine selbständige Tätigkeit",AuE_Vorgaben!$A$21,IF(X5="Stabilisierung einer Beschäftigungsaufnahme",AuE_Vorgaben!$A$22,0))))</f>
        <v>0</v>
      </c>
      <c r="Y6" s="61">
        <f>IF(Y5="Heranführung an den Ausbildungs- und Arbeitsmarkt",AuE_Vorgaben!$A$19,IF(Y5="Feststellung, Verringerung oder Beseitigung von Vermittlungshemmnissen",AuE_Vorgaben!$A$20,IF(Y5="Heranführung an eine selbständige Tätigkeit",AuE_Vorgaben!$A$21,IF(Y5="Stabilisierung einer Beschäftigungsaufnahme",AuE_Vorgaben!$A$22,0))))</f>
        <v>0</v>
      </c>
      <c r="Z6" s="61">
        <f>IF(Z5="Heranführung an den Ausbildungs- und Arbeitsmarkt",AuE_Vorgaben!$A$19,IF(Z5="Feststellung, Verringerung oder Beseitigung von Vermittlungshemmnissen",AuE_Vorgaben!$A$20,IF(Z5="Heranführung an eine selbständige Tätigkeit",AuE_Vorgaben!$A$21,IF(Z5="Stabilisierung einer Beschäftigungsaufnahme",AuE_Vorgaben!$A$22,0))))</f>
        <v>0</v>
      </c>
      <c r="AA6" s="61">
        <f>IF(AA5="Heranführung an den Ausbildungs- und Arbeitsmarkt",AuE_Vorgaben!$A$19,IF(AA5="Feststellung, Verringerung oder Beseitigung von Vermittlungshemmnissen",AuE_Vorgaben!$A$20,IF(AA5="Heranführung an eine selbständige Tätigkeit",AuE_Vorgaben!$A$21,IF(AA5="Stabilisierung einer Beschäftigungsaufnahme",AuE_Vorgaben!$A$22,0))))</f>
        <v>0</v>
      </c>
      <c r="AB6" s="61">
        <f>IF(AB5="Heranführung an den Ausbildungs- und Arbeitsmarkt",AuE_Vorgaben!$A$19,IF(AB5="Feststellung, Verringerung oder Beseitigung von Vermittlungshemmnissen",AuE_Vorgaben!$A$20,IF(AB5="Heranführung an eine selbständige Tätigkeit",AuE_Vorgaben!$A$21,IF(AB5="Stabilisierung einer Beschäftigungsaufnahme",AuE_Vorgaben!$A$22,0))))</f>
        <v>0</v>
      </c>
      <c r="AC6" s="61">
        <f>IF(AC5="Heranführung an den Ausbildungs- und Arbeitsmarkt",AuE_Vorgaben!$A$19,IF(AC5="Feststellung, Verringerung oder Beseitigung von Vermittlungshemmnissen",AuE_Vorgaben!$A$20,IF(AC5="Heranführung an eine selbständige Tätigkeit",AuE_Vorgaben!$A$21,IF(AC5="Stabilisierung einer Beschäftigungsaufnahme",AuE_Vorgaben!$A$22,0))))</f>
        <v>0</v>
      </c>
      <c r="AD6" s="61">
        <f>IF(AD5="Heranführung an den Ausbildungs- und Arbeitsmarkt",AuE_Vorgaben!$A$19,IF(AD5="Feststellung, Verringerung oder Beseitigung von Vermittlungshemmnissen",AuE_Vorgaben!$A$20,IF(AD5="Heranführung an eine selbständige Tätigkeit",AuE_Vorgaben!$A$21,IF(AD5="Stabilisierung einer Beschäftigungsaufnahme",AuE_Vorgaben!$A$22,0))))</f>
        <v>0</v>
      </c>
      <c r="AE6" s="61">
        <f>IF(AE5="Heranführung an den Ausbildungs- und Arbeitsmarkt",AuE_Vorgaben!$A$19,IF(AE5="Feststellung, Verringerung oder Beseitigung von Vermittlungshemmnissen",AuE_Vorgaben!$A$20,IF(AE5="Heranführung an eine selbständige Tätigkeit",AuE_Vorgaben!$A$21,IF(AE5="Stabilisierung einer Beschäftigungsaufnahme",AuE_Vorgaben!$A$22,0))))</f>
        <v>0</v>
      </c>
      <c r="AF6" s="61">
        <f>IF(AF5="Heranführung an den Ausbildungs- und Arbeitsmarkt",AuE_Vorgaben!$A$19,IF(AF5="Feststellung, Verringerung oder Beseitigung von Vermittlungshemmnissen",AuE_Vorgaben!$A$20,IF(AF5="Heranführung an eine selbständige Tätigkeit",AuE_Vorgaben!$A$21,IF(AF5="Stabilisierung einer Beschäftigungsaufnahme",AuE_Vorgaben!$A$22,0))))</f>
        <v>0</v>
      </c>
      <c r="AG6" s="61">
        <f>IF(AG5="Heranführung an den Ausbildungs- und Arbeitsmarkt",AuE_Vorgaben!$A$19,IF(AG5="Feststellung, Verringerung oder Beseitigung von Vermittlungshemmnissen",AuE_Vorgaben!$A$20,IF(AG5="Heranführung an eine selbständige Tätigkeit",AuE_Vorgaben!$A$21,IF(AG5="Stabilisierung einer Beschäftigungsaufnahme",AuE_Vorgaben!$A$22,0))))</f>
        <v>0</v>
      </c>
      <c r="AH6" s="61">
        <f>IF(AH5="Heranführung an den Ausbildungs- und Arbeitsmarkt",AuE_Vorgaben!$A$19,IF(AH5="Feststellung, Verringerung oder Beseitigung von Vermittlungshemmnissen",AuE_Vorgaben!$A$20,IF(AH5="Heranführung an eine selbständige Tätigkeit",AuE_Vorgaben!$A$21,IF(AH5="Stabilisierung einer Beschäftigungsaufnahme",AuE_Vorgaben!$A$22,0))))</f>
        <v>0</v>
      </c>
      <c r="AI6" s="61">
        <f>IF(AI5="Heranführung an den Ausbildungs- und Arbeitsmarkt",AuE_Vorgaben!$A$19,IF(AI5="Feststellung, Verringerung oder Beseitigung von Vermittlungshemmnissen",AuE_Vorgaben!$A$20,IF(AI5="Heranführung an eine selbständige Tätigkeit",AuE_Vorgaben!$A$21,IF(AI5="Stabilisierung einer Beschäftigungsaufnahme",AuE_Vorgaben!$A$22,0))))</f>
        <v>0</v>
      </c>
      <c r="AJ6" s="61">
        <f>IF(AJ5="Heranführung an den Ausbildungs- und Arbeitsmarkt",AuE_Vorgaben!$A$19,IF(AJ5="Feststellung, Verringerung oder Beseitigung von Vermittlungshemmnissen",AuE_Vorgaben!$A$20,IF(AJ5="Heranführung an eine selbständige Tätigkeit",AuE_Vorgaben!$A$21,IF(AJ5="Stabilisierung einer Beschäftigungsaufnahme",AuE_Vorgaben!$A$22,0))))</f>
        <v>0</v>
      </c>
      <c r="AK6" s="61">
        <f>IF(AK5="Heranführung an den Ausbildungs- und Arbeitsmarkt",AuE_Vorgaben!$A$19,IF(AK5="Feststellung, Verringerung oder Beseitigung von Vermittlungshemmnissen",AuE_Vorgaben!$A$20,IF(AK5="Heranführung an eine selbständige Tätigkeit",AuE_Vorgaben!$A$21,IF(AK5="Stabilisierung einer Beschäftigungsaufnahme",AuE_Vorgaben!$A$22,0))))</f>
        <v>0</v>
      </c>
      <c r="AL6" s="61">
        <f>IF(AL5="Heranführung an den Ausbildungs- und Arbeitsmarkt",AuE_Vorgaben!$A$19,IF(AL5="Feststellung, Verringerung oder Beseitigung von Vermittlungshemmnissen",AuE_Vorgaben!$A$20,IF(AL5="Heranführung an eine selbständige Tätigkeit",AuE_Vorgaben!$A$21,IF(AL5="Stabilisierung einer Beschäftigungsaufnahme",AuE_Vorgaben!$A$22,0))))</f>
        <v>0</v>
      </c>
      <c r="AM6" s="61">
        <f>IF(AM5="Heranführung an den Ausbildungs- und Arbeitsmarkt",AuE_Vorgaben!$A$19,IF(AM5="Feststellung, Verringerung oder Beseitigung von Vermittlungshemmnissen",AuE_Vorgaben!$A$20,IF(AM5="Heranführung an eine selbständige Tätigkeit",AuE_Vorgaben!$A$21,IF(AM5="Stabilisierung einer Beschäftigungsaufnahme",AuE_Vorgaben!$A$22,0))))</f>
        <v>0</v>
      </c>
      <c r="AN6" s="61">
        <f>IF(AN5="Heranführung an den Ausbildungs- und Arbeitsmarkt",AuE_Vorgaben!$A$19,IF(AN5="Feststellung, Verringerung oder Beseitigung von Vermittlungshemmnissen",AuE_Vorgaben!$A$20,IF(AN5="Heranführung an eine selbständige Tätigkeit",AuE_Vorgaben!$A$21,IF(AN5="Stabilisierung einer Beschäftigungsaufnahme",AuE_Vorgaben!$A$22,0))))</f>
        <v>0</v>
      </c>
      <c r="AO6" s="61">
        <f>IF(AO5="Heranführung an den Ausbildungs- und Arbeitsmarkt",AuE_Vorgaben!$A$19,IF(AO5="Feststellung, Verringerung oder Beseitigung von Vermittlungshemmnissen",AuE_Vorgaben!$A$20,IF(AO5="Heranführung an eine selbständige Tätigkeit",AuE_Vorgaben!$A$21,IF(AO5="Stabilisierung einer Beschäftigungsaufnahme",AuE_Vorgaben!$A$22,0))))</f>
        <v>0</v>
      </c>
      <c r="AP6" s="61">
        <f>IF(AP5="Heranführung an den Ausbildungs- und Arbeitsmarkt",AuE_Vorgaben!$A$19,IF(AP5="Feststellung, Verringerung oder Beseitigung von Vermittlungshemmnissen",AuE_Vorgaben!$A$20,IF(AP5="Heranführung an eine selbständige Tätigkeit",AuE_Vorgaben!$A$21,IF(AP5="Stabilisierung einer Beschäftigungsaufnahme",AuE_Vorgaben!$A$22,0))))</f>
        <v>0</v>
      </c>
      <c r="AQ6" s="61">
        <f>IF(AQ5="Heranführung an den Ausbildungs- und Arbeitsmarkt",AuE_Vorgaben!$A$19,IF(AQ5="Feststellung, Verringerung oder Beseitigung von Vermittlungshemmnissen",AuE_Vorgaben!$A$20,IF(AQ5="Heranführung an eine selbständige Tätigkeit",AuE_Vorgaben!$A$21,IF(AQ5="Stabilisierung einer Beschäftigungsaufnahme",AuE_Vorgaben!$A$22,0))))</f>
        <v>0</v>
      </c>
      <c r="AR6" s="61">
        <f>IF(AR5="Heranführung an den Ausbildungs- und Arbeitsmarkt",AuE_Vorgaben!$A$19,IF(AR5="Feststellung, Verringerung oder Beseitigung von Vermittlungshemmnissen",AuE_Vorgaben!$A$20,IF(AR5="Heranführung an eine selbständige Tätigkeit",AuE_Vorgaben!$A$21,IF(AR5="Stabilisierung einer Beschäftigungsaufnahme",AuE_Vorgaben!$A$22,0))))</f>
        <v>0</v>
      </c>
      <c r="AS6" s="61">
        <f>IF(AS5="Heranführung an den Ausbildungs- und Arbeitsmarkt",AuE_Vorgaben!$A$19,IF(AS5="Feststellung, Verringerung oder Beseitigung von Vermittlungshemmnissen",AuE_Vorgaben!$A$20,IF(AS5="Heranführung an eine selbständige Tätigkeit",AuE_Vorgaben!$A$21,IF(AS5="Stabilisierung einer Beschäftigungsaufnahme",AuE_Vorgaben!$A$22,0))))</f>
        <v>0</v>
      </c>
      <c r="AT6" s="61">
        <f>IF(AT5="Heranführung an den Ausbildungs- und Arbeitsmarkt",AuE_Vorgaben!$A$19,IF(AT5="Feststellung, Verringerung oder Beseitigung von Vermittlungshemmnissen",AuE_Vorgaben!$A$20,IF(AT5="Heranführung an eine selbständige Tätigkeit",AuE_Vorgaben!$A$21,IF(AT5="Stabilisierung einer Beschäftigungsaufnahme",AuE_Vorgaben!$A$22,0))))</f>
        <v>0</v>
      </c>
      <c r="AU6" s="61">
        <f>IF(AU5="Heranführung an den Ausbildungs- und Arbeitsmarkt",AuE_Vorgaben!$A$19,IF(AU5="Feststellung, Verringerung oder Beseitigung von Vermittlungshemmnissen",AuE_Vorgaben!$A$20,IF(AU5="Heranführung an eine selbständige Tätigkeit",AuE_Vorgaben!$A$21,IF(AU5="Stabilisierung einer Beschäftigungsaufnahme",AuE_Vorgaben!$A$22,0))))</f>
        <v>0</v>
      </c>
      <c r="AV6" s="61">
        <f>IF(AV5="Heranführung an den Ausbildungs- und Arbeitsmarkt",AuE_Vorgaben!$A$19,IF(AV5="Feststellung, Verringerung oder Beseitigung von Vermittlungshemmnissen",AuE_Vorgaben!$A$20,IF(AV5="Heranführung an eine selbständige Tätigkeit",AuE_Vorgaben!$A$21,IF(AV5="Stabilisierung einer Beschäftigungsaufnahme",AuE_Vorgaben!$A$22,0))))</f>
        <v>0</v>
      </c>
      <c r="AW6" s="61">
        <f>IF(AW5="Heranführung an den Ausbildungs- und Arbeitsmarkt",AuE_Vorgaben!$A$19,IF(AW5="Feststellung, Verringerung oder Beseitigung von Vermittlungshemmnissen",AuE_Vorgaben!$A$20,IF(AW5="Heranführung an eine selbständige Tätigkeit",AuE_Vorgaben!$A$21,IF(AW5="Stabilisierung einer Beschäftigungsaufnahme",AuE_Vorgaben!$A$22,0))))</f>
        <v>0</v>
      </c>
      <c r="AX6" s="61">
        <f>IF(AX5="Heranführung an den Ausbildungs- und Arbeitsmarkt",AuE_Vorgaben!$A$19,IF(AX5="Feststellung, Verringerung oder Beseitigung von Vermittlungshemmnissen",AuE_Vorgaben!$A$20,IF(AX5="Heranführung an eine selbständige Tätigkeit",AuE_Vorgaben!$A$21,IF(AX5="Stabilisierung einer Beschäftigungsaufnahme",AuE_Vorgaben!$A$22,0))))</f>
        <v>0</v>
      </c>
      <c r="AY6" s="61">
        <f>IF(AY5="Heranführung an den Ausbildungs- und Arbeitsmarkt",AuE_Vorgaben!$A$19,IF(AY5="Feststellung, Verringerung oder Beseitigung von Vermittlungshemmnissen",AuE_Vorgaben!$A$20,IF(AY5="Heranführung an eine selbständige Tätigkeit",AuE_Vorgaben!$A$21,IF(AY5="Stabilisierung einer Beschäftigungsaufnahme",AuE_Vorgaben!$A$22,0))))</f>
        <v>0</v>
      </c>
      <c r="AZ6" s="61">
        <f>IF(AZ5="Heranführung an den Ausbildungs- und Arbeitsmarkt",AuE_Vorgaben!$A$19,IF(AZ5="Feststellung, Verringerung oder Beseitigung von Vermittlungshemmnissen",AuE_Vorgaben!$A$20,IF(AZ5="Heranführung an eine selbständige Tätigkeit",AuE_Vorgaben!$A$21,IF(AZ5="Stabilisierung einer Beschäftigungsaufnahme",AuE_Vorgaben!$A$22,0))))</f>
        <v>0</v>
      </c>
      <c r="BA6" s="61">
        <f>IF(BA5="Heranführung an den Ausbildungs- und Arbeitsmarkt",AuE_Vorgaben!$A$19,IF(BA5="Feststellung, Verringerung oder Beseitigung von Vermittlungshemmnissen",AuE_Vorgaben!$A$20,IF(BA5="Heranführung an eine selbständige Tätigkeit",AuE_Vorgaben!$A$21,IF(BA5="Stabilisierung einer Beschäftigungsaufnahme",AuE_Vorgaben!$A$22,0))))</f>
        <v>0</v>
      </c>
      <c r="BB6" s="61">
        <f>IF(BB5="Heranführung an den Ausbildungs- und Arbeitsmarkt",AuE_Vorgaben!$A$19,IF(BB5="Feststellung, Verringerung oder Beseitigung von Vermittlungshemmnissen",AuE_Vorgaben!$A$20,IF(BB5="Heranführung an eine selbständige Tätigkeit",AuE_Vorgaben!$A$21,IF(BB5="Stabilisierung einer Beschäftigungsaufnahme",AuE_Vorgaben!$A$22,0))))</f>
        <v>0</v>
      </c>
      <c r="BC6" s="61">
        <f>IF(BC5="Heranführung an den Ausbildungs- und Arbeitsmarkt",AuE_Vorgaben!$A$19,IF(BC5="Feststellung, Verringerung oder Beseitigung von Vermittlungshemmnissen",AuE_Vorgaben!$A$20,IF(BC5="Heranführung an eine selbständige Tätigkeit",AuE_Vorgaben!$A$21,IF(BC5="Stabilisierung einer Beschäftigungsaufnahme",AuE_Vorgaben!$A$22,0))))</f>
        <v>0</v>
      </c>
      <c r="BD6" s="61">
        <f>IF(BD5="Heranführung an den Ausbildungs- und Arbeitsmarkt",AuE_Vorgaben!$A$19,IF(BD5="Feststellung, Verringerung oder Beseitigung von Vermittlungshemmnissen",AuE_Vorgaben!$A$20,IF(BD5="Heranführung an eine selbständige Tätigkeit",AuE_Vorgaben!$A$21,IF(BD5="Stabilisierung einer Beschäftigungsaufnahme",AuE_Vorgaben!$A$22,0))))</f>
        <v>0</v>
      </c>
      <c r="BE6" s="61">
        <f>IF(BE5="Heranführung an den Ausbildungs- und Arbeitsmarkt",AuE_Vorgaben!$A$19,IF(BE5="Feststellung, Verringerung oder Beseitigung von Vermittlungshemmnissen",AuE_Vorgaben!$A$20,IF(BE5="Heranführung an eine selbständige Tätigkeit",AuE_Vorgaben!$A$21,IF(BE5="Stabilisierung einer Beschäftigungsaufnahme",AuE_Vorgaben!$A$22,0))))</f>
        <v>0</v>
      </c>
      <c r="BF6" s="61">
        <f>IF(BF5="Heranführung an den Ausbildungs- und Arbeitsmarkt",AuE_Vorgaben!$A$19,IF(BF5="Feststellung, Verringerung oder Beseitigung von Vermittlungshemmnissen",AuE_Vorgaben!$A$20,IF(BF5="Heranführung an eine selbständige Tätigkeit",AuE_Vorgaben!$A$21,IF(BF5="Stabilisierung einer Beschäftigungsaufnahme",AuE_Vorgaben!$A$22,0))))</f>
        <v>0</v>
      </c>
      <c r="BG6" s="61">
        <f>IF(BG5="Heranführung an den Ausbildungs- und Arbeitsmarkt",AuE_Vorgaben!$A$19,IF(BG5="Feststellung, Verringerung oder Beseitigung von Vermittlungshemmnissen",AuE_Vorgaben!$A$20,IF(BG5="Heranführung an eine selbständige Tätigkeit",AuE_Vorgaben!$A$21,IF(BG5="Stabilisierung einer Beschäftigungsaufnahme",AuE_Vorgaben!$A$22,0))))</f>
        <v>0</v>
      </c>
      <c r="BH6" s="61">
        <f>IF(BH5="Heranführung an den Ausbildungs- und Arbeitsmarkt",AuE_Vorgaben!$A$19,IF(BH5="Feststellung, Verringerung oder Beseitigung von Vermittlungshemmnissen",AuE_Vorgaben!$A$20,IF(BH5="Heranführung an eine selbständige Tätigkeit",AuE_Vorgaben!$A$21,IF(BH5="Stabilisierung einer Beschäftigungsaufnahme",AuE_Vorgaben!$A$22,0))))</f>
        <v>0</v>
      </c>
      <c r="BI6" s="61">
        <f>IF(BI5="Heranführung an den Ausbildungs- und Arbeitsmarkt",AuE_Vorgaben!$A$19,IF(BI5="Feststellung, Verringerung oder Beseitigung von Vermittlungshemmnissen",AuE_Vorgaben!$A$20,IF(BI5="Heranführung an eine selbständige Tätigkeit",AuE_Vorgaben!$A$21,IF(BI5="Stabilisierung einer Beschäftigungsaufnahme",AuE_Vorgaben!$A$22,0))))</f>
        <v>0</v>
      </c>
      <c r="BJ6" s="61">
        <f>IF(BJ5="Heranführung an den Ausbildungs- und Arbeitsmarkt",AuE_Vorgaben!$A$19,IF(BJ5="Feststellung, Verringerung oder Beseitigung von Vermittlungshemmnissen",AuE_Vorgaben!$A$20,IF(BJ5="Heranführung an eine selbständige Tätigkeit",AuE_Vorgaben!$A$21,IF(BJ5="Stabilisierung einer Beschäftigungsaufnahme",AuE_Vorgaben!$A$22,0))))</f>
        <v>0</v>
      </c>
      <c r="BK6" s="61">
        <f>IF(BK5="Heranführung an den Ausbildungs- und Arbeitsmarkt",AuE_Vorgaben!$A$19,IF(BK5="Feststellung, Verringerung oder Beseitigung von Vermittlungshemmnissen",AuE_Vorgaben!$A$20,IF(BK5="Heranführung an eine selbständige Tätigkeit",AuE_Vorgaben!$A$21,IF(BK5="Stabilisierung einer Beschäftigungsaufnahme",AuE_Vorgaben!$A$22,0))))</f>
        <v>0</v>
      </c>
      <c r="BL6" s="61">
        <f>IF(BL5="Heranführung an den Ausbildungs- und Arbeitsmarkt",AuE_Vorgaben!$A$19,IF(BL5="Feststellung, Verringerung oder Beseitigung von Vermittlungshemmnissen",AuE_Vorgaben!$A$20,IF(BL5="Heranführung an eine selbständige Tätigkeit",AuE_Vorgaben!$A$21,IF(BL5="Stabilisierung einer Beschäftigungsaufnahme",AuE_Vorgaben!$A$22,0))))</f>
        <v>0</v>
      </c>
      <c r="BM6" s="61">
        <f>IF(BM5="Heranführung an den Ausbildungs- und Arbeitsmarkt",AuE_Vorgaben!$A$19,IF(BM5="Feststellung, Verringerung oder Beseitigung von Vermittlungshemmnissen",AuE_Vorgaben!$A$20,IF(BM5="Heranführung an eine selbständige Tätigkeit",AuE_Vorgaben!$A$21,IF(BM5="Stabilisierung einer Beschäftigungsaufnahme",AuE_Vorgaben!$A$22,0))))</f>
        <v>0</v>
      </c>
      <c r="BN6" s="61">
        <f>IF(BN5="Heranführung an den Ausbildungs- und Arbeitsmarkt",AuE_Vorgaben!$A$19,IF(BN5="Feststellung, Verringerung oder Beseitigung von Vermittlungshemmnissen",AuE_Vorgaben!$A$20,IF(BN5="Heranführung an eine selbständige Tätigkeit",AuE_Vorgaben!$A$21,IF(BN5="Stabilisierung einer Beschäftigungsaufnahme",AuE_Vorgaben!$A$22,0))))</f>
        <v>0</v>
      </c>
      <c r="BO6" s="61">
        <f>IF(BO5="Heranführung an den Ausbildungs- und Arbeitsmarkt",AuE_Vorgaben!$A$19,IF(BO5="Feststellung, Verringerung oder Beseitigung von Vermittlungshemmnissen",AuE_Vorgaben!$A$20,IF(BO5="Heranführung an eine selbständige Tätigkeit",AuE_Vorgaben!$A$21,IF(BO5="Stabilisierung einer Beschäftigungsaufnahme",AuE_Vorgaben!$A$22,0))))</f>
        <v>0</v>
      </c>
      <c r="BP6" s="61">
        <f>IF(BP5="Heranführung an den Ausbildungs- und Arbeitsmarkt",AuE_Vorgaben!$A$19,IF(BP5="Feststellung, Verringerung oder Beseitigung von Vermittlungshemmnissen",AuE_Vorgaben!$A$20,IF(BP5="Heranführung an eine selbständige Tätigkeit",AuE_Vorgaben!$A$21,IF(BP5="Stabilisierung einer Beschäftigungsaufnahme",AuE_Vorgaben!$A$22,0))))</f>
        <v>0</v>
      </c>
      <c r="BQ6" s="61">
        <f>IF(BQ5="Heranführung an den Ausbildungs- und Arbeitsmarkt",AuE_Vorgaben!$A$19,IF(BQ5="Feststellung, Verringerung oder Beseitigung von Vermittlungshemmnissen",AuE_Vorgaben!$A$20,IF(BQ5="Heranführung an eine selbständige Tätigkeit",AuE_Vorgaben!$A$21,IF(BQ5="Stabilisierung einer Beschäftigungsaufnahme",AuE_Vorgaben!$A$22,0))))</f>
        <v>0</v>
      </c>
      <c r="BR6" s="61">
        <f>IF(BR5="Heranführung an den Ausbildungs- und Arbeitsmarkt",AuE_Vorgaben!$A$19,IF(BR5="Feststellung, Verringerung oder Beseitigung von Vermittlungshemmnissen",AuE_Vorgaben!$A$20,IF(BR5="Heranführung an eine selbständige Tätigkeit",AuE_Vorgaben!$A$21,IF(BR5="Stabilisierung einer Beschäftigungsaufnahme",AuE_Vorgaben!$A$22,0))))</f>
        <v>0</v>
      </c>
      <c r="BS6" s="61">
        <f>IF(BS5="Heranführung an den Ausbildungs- und Arbeitsmarkt",AuE_Vorgaben!$A$19,IF(BS5="Feststellung, Verringerung oder Beseitigung von Vermittlungshemmnissen",AuE_Vorgaben!$A$20,IF(BS5="Heranführung an eine selbständige Tätigkeit",AuE_Vorgaben!$A$21,IF(BS5="Stabilisierung einer Beschäftigungsaufnahme",AuE_Vorgaben!$A$22,0))))</f>
        <v>0</v>
      </c>
      <c r="BT6" s="61">
        <f>IF(BT5="Heranführung an den Ausbildungs- und Arbeitsmarkt",AuE_Vorgaben!$A$19,IF(BT5="Feststellung, Verringerung oder Beseitigung von Vermittlungshemmnissen",AuE_Vorgaben!$A$20,IF(BT5="Heranführung an eine selbständige Tätigkeit",AuE_Vorgaben!$A$21,IF(BT5="Stabilisierung einer Beschäftigungsaufnahme",AuE_Vorgaben!$A$22,0))))</f>
        <v>0</v>
      </c>
      <c r="BU6" s="61">
        <f>IF(BU5="Heranführung an den Ausbildungs- und Arbeitsmarkt",AuE_Vorgaben!$A$19,IF(BU5="Feststellung, Verringerung oder Beseitigung von Vermittlungshemmnissen",AuE_Vorgaben!$A$20,IF(BU5="Heranführung an eine selbständige Tätigkeit",AuE_Vorgaben!$A$21,IF(BU5="Stabilisierung einer Beschäftigungsaufnahme",AuE_Vorgaben!$A$22,0))))</f>
        <v>0</v>
      </c>
      <c r="BV6" s="61">
        <f>IF(BV5="Heranführung an den Ausbildungs- und Arbeitsmarkt",AuE_Vorgaben!$A$19,IF(BV5="Feststellung, Verringerung oder Beseitigung von Vermittlungshemmnissen",AuE_Vorgaben!$A$20,IF(BV5="Heranführung an eine selbständige Tätigkeit",AuE_Vorgaben!$A$21,IF(BV5="Stabilisierung einer Beschäftigungsaufnahme",AuE_Vorgaben!$A$22,0))))</f>
        <v>0</v>
      </c>
      <c r="BW6" s="61">
        <f>IF(BW5="Heranführung an den Ausbildungs- und Arbeitsmarkt",AuE_Vorgaben!$A$19,IF(BW5="Feststellung, Verringerung oder Beseitigung von Vermittlungshemmnissen",AuE_Vorgaben!$A$20,IF(BW5="Heranführung an eine selbständige Tätigkeit",AuE_Vorgaben!$A$21,IF(BW5="Stabilisierung einer Beschäftigungsaufnahme",AuE_Vorgaben!$A$22,0))))</f>
        <v>0</v>
      </c>
      <c r="BX6" s="61">
        <f>IF(BX5="Heranführung an den Ausbildungs- und Arbeitsmarkt",AuE_Vorgaben!$A$19,IF(BX5="Feststellung, Verringerung oder Beseitigung von Vermittlungshemmnissen",AuE_Vorgaben!$A$20,IF(BX5="Heranführung an eine selbständige Tätigkeit",AuE_Vorgaben!$A$21,IF(BX5="Stabilisierung einer Beschäftigungsaufnahme",AuE_Vorgaben!$A$22,0))))</f>
        <v>0</v>
      </c>
      <c r="BY6" s="61">
        <f>IF(BY5="Heranführung an den Ausbildungs- und Arbeitsmarkt",AuE_Vorgaben!$A$19,IF(BY5="Feststellung, Verringerung oder Beseitigung von Vermittlungshemmnissen",AuE_Vorgaben!$A$20,IF(BY5="Heranführung an eine selbständige Tätigkeit",AuE_Vorgaben!$A$21,IF(BY5="Stabilisierung einer Beschäftigungsaufnahme",AuE_Vorgaben!$A$22,0))))</f>
        <v>0</v>
      </c>
      <c r="BZ6" s="61">
        <f>IF(BZ5="Heranführung an den Ausbildungs- und Arbeitsmarkt",AuE_Vorgaben!$A$19,IF(BZ5="Feststellung, Verringerung oder Beseitigung von Vermittlungshemmnissen",AuE_Vorgaben!$A$20,IF(BZ5="Heranführung an eine selbständige Tätigkeit",AuE_Vorgaben!$A$21,IF(BZ5="Stabilisierung einer Beschäftigungsaufnahme",AuE_Vorgaben!$A$22,0))))</f>
        <v>0</v>
      </c>
      <c r="CA6" s="61">
        <f>IF(CA5="Heranführung an den Ausbildungs- und Arbeitsmarkt",AuE_Vorgaben!$A$19,IF(CA5="Feststellung, Verringerung oder Beseitigung von Vermittlungshemmnissen",AuE_Vorgaben!$A$20,IF(CA5="Heranführung an eine selbständige Tätigkeit",AuE_Vorgaben!$A$21,IF(CA5="Stabilisierung einer Beschäftigungsaufnahme",AuE_Vorgaben!$A$22,0))))</f>
        <v>0</v>
      </c>
      <c r="CB6" s="61">
        <f>IF(CB5="Heranführung an den Ausbildungs- und Arbeitsmarkt",AuE_Vorgaben!$A$19,IF(CB5="Feststellung, Verringerung oder Beseitigung von Vermittlungshemmnissen",AuE_Vorgaben!$A$20,IF(CB5="Heranführung an eine selbständige Tätigkeit",AuE_Vorgaben!$A$21,IF(CB5="Stabilisierung einer Beschäftigungsaufnahme",AuE_Vorgaben!$A$22,0))))</f>
        <v>0</v>
      </c>
      <c r="CC6" s="61">
        <f>IF(CC5="Heranführung an den Ausbildungs- und Arbeitsmarkt",AuE_Vorgaben!$A$19,IF(CC5="Feststellung, Verringerung oder Beseitigung von Vermittlungshemmnissen",AuE_Vorgaben!$A$20,IF(CC5="Heranführung an eine selbständige Tätigkeit",AuE_Vorgaben!$A$21,IF(CC5="Stabilisierung einer Beschäftigungsaufnahme",AuE_Vorgaben!$A$22,0))))</f>
        <v>0</v>
      </c>
      <c r="CD6" s="61">
        <f>IF(CD5="Heranführung an den Ausbildungs- und Arbeitsmarkt",AuE_Vorgaben!$A$19,IF(CD5="Feststellung, Verringerung oder Beseitigung von Vermittlungshemmnissen",AuE_Vorgaben!$A$20,IF(CD5="Heranführung an eine selbständige Tätigkeit",AuE_Vorgaben!$A$21,IF(CD5="Stabilisierung einer Beschäftigungsaufnahme",AuE_Vorgaben!$A$22,0))))</f>
        <v>0</v>
      </c>
      <c r="CE6" s="61">
        <f>IF(CE5="Heranführung an den Ausbildungs- und Arbeitsmarkt",AuE_Vorgaben!$A$19,IF(CE5="Feststellung, Verringerung oder Beseitigung von Vermittlungshemmnissen",AuE_Vorgaben!$A$20,IF(CE5="Heranführung an eine selbständige Tätigkeit",AuE_Vorgaben!$A$21,IF(CE5="Stabilisierung einer Beschäftigungsaufnahme",AuE_Vorgaben!$A$22,0))))</f>
        <v>0</v>
      </c>
      <c r="CF6" s="61">
        <f>IF(CF5="Heranführung an den Ausbildungs- und Arbeitsmarkt",AuE_Vorgaben!$A$19,IF(CF5="Feststellung, Verringerung oder Beseitigung von Vermittlungshemmnissen",AuE_Vorgaben!$A$20,IF(CF5="Heranführung an eine selbständige Tätigkeit",AuE_Vorgaben!$A$21,IF(CF5="Stabilisierung einer Beschäftigungsaufnahme",AuE_Vorgaben!$A$22,0))))</f>
        <v>0</v>
      </c>
      <c r="CG6" s="61">
        <f>IF(CG5="Heranführung an den Ausbildungs- und Arbeitsmarkt",AuE_Vorgaben!$A$19,IF(CG5="Feststellung, Verringerung oder Beseitigung von Vermittlungshemmnissen",AuE_Vorgaben!$A$20,IF(CG5="Heranführung an eine selbständige Tätigkeit",AuE_Vorgaben!$A$21,IF(CG5="Stabilisierung einer Beschäftigungsaufnahme",AuE_Vorgaben!$A$22,0))))</f>
        <v>0</v>
      </c>
      <c r="CH6" s="61">
        <f>IF(CH5="Heranführung an den Ausbildungs- und Arbeitsmarkt",AuE_Vorgaben!$A$19,IF(CH5="Feststellung, Verringerung oder Beseitigung von Vermittlungshemmnissen",AuE_Vorgaben!$A$20,IF(CH5="Heranführung an eine selbständige Tätigkeit",AuE_Vorgaben!$A$21,IF(CH5="Stabilisierung einer Beschäftigungsaufnahme",AuE_Vorgaben!$A$22,0))))</f>
        <v>0</v>
      </c>
      <c r="CI6" s="61">
        <f>IF(CI5="Heranführung an den Ausbildungs- und Arbeitsmarkt",AuE_Vorgaben!$A$19,IF(CI5="Feststellung, Verringerung oder Beseitigung von Vermittlungshemmnissen",AuE_Vorgaben!$A$20,IF(CI5="Heranführung an eine selbständige Tätigkeit",AuE_Vorgaben!$A$21,IF(CI5="Stabilisierung einer Beschäftigungsaufnahme",AuE_Vorgaben!$A$22,0))))</f>
        <v>0</v>
      </c>
      <c r="CJ6" s="61">
        <f>IF(CJ5="Heranführung an den Ausbildungs- und Arbeitsmarkt",AuE_Vorgaben!$A$19,IF(CJ5="Feststellung, Verringerung oder Beseitigung von Vermittlungshemmnissen",AuE_Vorgaben!$A$20,IF(CJ5="Heranführung an eine selbständige Tätigkeit",AuE_Vorgaben!$A$21,IF(CJ5="Stabilisierung einer Beschäftigungsaufnahme",AuE_Vorgaben!$A$22,0))))</f>
        <v>0</v>
      </c>
      <c r="CK6" s="61">
        <f>IF(CK5="Heranführung an den Ausbildungs- und Arbeitsmarkt",AuE_Vorgaben!$A$19,IF(CK5="Feststellung, Verringerung oder Beseitigung von Vermittlungshemmnissen",AuE_Vorgaben!$A$20,IF(CK5="Heranführung an eine selbständige Tätigkeit",AuE_Vorgaben!$A$21,IF(CK5="Stabilisierung einer Beschäftigungsaufnahme",AuE_Vorgaben!$A$22,0))))</f>
        <v>0</v>
      </c>
      <c r="CL6" s="61">
        <f>IF(CL5="Heranführung an den Ausbildungs- und Arbeitsmarkt",AuE_Vorgaben!$A$19,IF(CL5="Feststellung, Verringerung oder Beseitigung von Vermittlungshemmnissen",AuE_Vorgaben!$A$20,IF(CL5="Heranführung an eine selbständige Tätigkeit",AuE_Vorgaben!$A$21,IF(CL5="Stabilisierung einer Beschäftigungsaufnahme",AuE_Vorgaben!$A$22,0))))</f>
        <v>0</v>
      </c>
      <c r="CM6" s="61">
        <f>IF(CM5="Heranführung an den Ausbildungs- und Arbeitsmarkt",AuE_Vorgaben!$A$19,IF(CM5="Feststellung, Verringerung oder Beseitigung von Vermittlungshemmnissen",AuE_Vorgaben!$A$20,IF(CM5="Heranführung an eine selbständige Tätigkeit",AuE_Vorgaben!$A$21,IF(CM5="Stabilisierung einer Beschäftigungsaufnahme",AuE_Vorgaben!$A$22,0))))</f>
        <v>0</v>
      </c>
      <c r="CN6" s="61">
        <f>IF(CN5="Heranführung an den Ausbildungs- und Arbeitsmarkt",AuE_Vorgaben!$A$19,IF(CN5="Feststellung, Verringerung oder Beseitigung von Vermittlungshemmnissen",AuE_Vorgaben!$A$20,IF(CN5="Heranführung an eine selbständige Tätigkeit",AuE_Vorgaben!$A$21,IF(CN5="Stabilisierung einer Beschäftigungsaufnahme",AuE_Vorgaben!$A$22,0))))</f>
        <v>0</v>
      </c>
      <c r="CO6" s="61">
        <f>IF(CO5="Heranführung an den Ausbildungs- und Arbeitsmarkt",AuE_Vorgaben!$A$19,IF(CO5="Feststellung, Verringerung oder Beseitigung von Vermittlungshemmnissen",AuE_Vorgaben!$A$20,IF(CO5="Heranführung an eine selbständige Tätigkeit",AuE_Vorgaben!$A$21,IF(CO5="Stabilisierung einer Beschäftigungsaufnahme",AuE_Vorgaben!$A$22,0))))</f>
        <v>0</v>
      </c>
      <c r="CP6" s="61">
        <f>IF(CP5="Heranführung an den Ausbildungs- und Arbeitsmarkt",AuE_Vorgaben!$A$19,IF(CP5="Feststellung, Verringerung oder Beseitigung von Vermittlungshemmnissen",AuE_Vorgaben!$A$20,IF(CP5="Heranführung an eine selbständige Tätigkeit",AuE_Vorgaben!$A$21,IF(CP5="Stabilisierung einer Beschäftigungsaufnahme",AuE_Vorgaben!$A$22,0))))</f>
        <v>0</v>
      </c>
      <c r="CQ6" s="61">
        <f>IF(CQ5="Heranführung an den Ausbildungs- und Arbeitsmarkt",AuE_Vorgaben!$A$19,IF(CQ5="Feststellung, Verringerung oder Beseitigung von Vermittlungshemmnissen",AuE_Vorgaben!$A$20,IF(CQ5="Heranführung an eine selbständige Tätigkeit",AuE_Vorgaben!$A$21,IF(CQ5="Stabilisierung einer Beschäftigungsaufnahme",AuE_Vorgaben!$A$22,0))))</f>
        <v>0</v>
      </c>
      <c r="CR6" s="61">
        <f>IF(CR5="Heranführung an den Ausbildungs- und Arbeitsmarkt",AuE_Vorgaben!$A$19,IF(CR5="Feststellung, Verringerung oder Beseitigung von Vermittlungshemmnissen",AuE_Vorgaben!$A$20,IF(CR5="Heranführung an eine selbständige Tätigkeit",AuE_Vorgaben!$A$21,IF(CR5="Stabilisierung einer Beschäftigungsaufnahme",AuE_Vorgaben!$A$22,0))))</f>
        <v>0</v>
      </c>
      <c r="CS6" s="61">
        <f>IF(CS5="Heranführung an den Ausbildungs- und Arbeitsmarkt",AuE_Vorgaben!$A$19,IF(CS5="Feststellung, Verringerung oder Beseitigung von Vermittlungshemmnissen",AuE_Vorgaben!$A$20,IF(CS5="Heranführung an eine selbständige Tätigkeit",AuE_Vorgaben!$A$21,IF(CS5="Stabilisierung einer Beschäftigungsaufnahme",AuE_Vorgaben!$A$22,0))))</f>
        <v>0</v>
      </c>
      <c r="CT6" s="61">
        <f>IF(CT5="Heranführung an den Ausbildungs- und Arbeitsmarkt",AuE_Vorgaben!$A$19,IF(CT5="Feststellung, Verringerung oder Beseitigung von Vermittlungshemmnissen",AuE_Vorgaben!$A$20,IF(CT5="Heranführung an eine selbständige Tätigkeit",AuE_Vorgaben!$A$21,IF(CT5="Stabilisierung einer Beschäftigungsaufnahme",AuE_Vorgaben!$A$22,0))))</f>
        <v>0</v>
      </c>
      <c r="CU6" s="61">
        <f>IF(CU5="Heranführung an den Ausbildungs- und Arbeitsmarkt",AuE_Vorgaben!$A$19,IF(CU5="Feststellung, Verringerung oder Beseitigung von Vermittlungshemmnissen",AuE_Vorgaben!$A$20,IF(CU5="Heranführung an eine selbständige Tätigkeit",AuE_Vorgaben!$A$21,IF(CU5="Stabilisierung einer Beschäftigungsaufnahme",AuE_Vorgaben!$A$22,0))))</f>
        <v>0</v>
      </c>
      <c r="CV6" s="61">
        <f>IF(CV5="Heranführung an den Ausbildungs- und Arbeitsmarkt",AuE_Vorgaben!$A$19,IF(CV5="Feststellung, Verringerung oder Beseitigung von Vermittlungshemmnissen",AuE_Vorgaben!$A$20,IF(CV5="Heranführung an eine selbständige Tätigkeit",AuE_Vorgaben!$A$21,IF(CV5="Stabilisierung einer Beschäftigungsaufnahme",AuE_Vorgaben!$A$22,0))))</f>
        <v>0</v>
      </c>
      <c r="CW6" s="150">
        <f>IF(CW5="Heranführung an den Ausbildungs- und Arbeitsmarkt",AuE_Vorgaben!$A$19,IF(CW5="Feststellung, Verringerung oder Beseitigung von Vermittlungshemmnissen",AuE_Vorgaben!$A$20,IF(CW5="Heranführung an eine selbständige Tätigkeit",AuE_Vorgaben!$A$21,IF(CW5="Stabilisierung einer Beschäftigungsaufnahme",AuE_Vorgaben!$A$22,0))))</f>
        <v>0</v>
      </c>
    </row>
    <row r="7" spans="1:101" ht="30.75" customHeight="1" x14ac:dyDescent="0.25">
      <c r="A7" s="265" t="s">
        <v>275</v>
      </c>
      <c r="B7" s="237" t="s">
        <v>251</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151"/>
    </row>
    <row r="8" spans="1:101" ht="36.75" hidden="1" customHeight="1" x14ac:dyDescent="0.25">
      <c r="A8" s="263"/>
      <c r="B8" s="235">
        <f t="shared" ref="B8:AG8" si="5">IF(B5="Feststellung, Verringerung oder Beseitigung von Vermittlungshemmnissen",1,0)</f>
        <v>0</v>
      </c>
      <c r="C8" s="32">
        <f t="shared" si="5"/>
        <v>0</v>
      </c>
      <c r="D8" s="32">
        <f t="shared" si="5"/>
        <v>0</v>
      </c>
      <c r="E8" s="32">
        <f t="shared" si="5"/>
        <v>0</v>
      </c>
      <c r="F8" s="32">
        <f t="shared" si="5"/>
        <v>0</v>
      </c>
      <c r="G8" s="32">
        <f t="shared" si="5"/>
        <v>0</v>
      </c>
      <c r="H8" s="32">
        <f t="shared" si="5"/>
        <v>0</v>
      </c>
      <c r="I8" s="32">
        <f t="shared" si="5"/>
        <v>0</v>
      </c>
      <c r="J8" s="32">
        <f t="shared" si="5"/>
        <v>0</v>
      </c>
      <c r="K8" s="32">
        <f t="shared" si="5"/>
        <v>0</v>
      </c>
      <c r="L8" s="32">
        <f t="shared" si="5"/>
        <v>0</v>
      </c>
      <c r="M8" s="32">
        <f t="shared" si="5"/>
        <v>0</v>
      </c>
      <c r="N8" s="32">
        <f t="shared" si="5"/>
        <v>0</v>
      </c>
      <c r="O8" s="32">
        <f t="shared" si="5"/>
        <v>0</v>
      </c>
      <c r="P8" s="32">
        <f t="shared" si="5"/>
        <v>0</v>
      </c>
      <c r="Q8" s="32">
        <f t="shared" si="5"/>
        <v>0</v>
      </c>
      <c r="R8" s="32">
        <f t="shared" si="5"/>
        <v>0</v>
      </c>
      <c r="S8" s="32">
        <f t="shared" si="5"/>
        <v>0</v>
      </c>
      <c r="T8" s="32">
        <f t="shared" si="5"/>
        <v>0</v>
      </c>
      <c r="U8" s="32">
        <f t="shared" si="5"/>
        <v>0</v>
      </c>
      <c r="V8" s="32">
        <f t="shared" si="5"/>
        <v>0</v>
      </c>
      <c r="W8" s="32">
        <f t="shared" si="5"/>
        <v>0</v>
      </c>
      <c r="X8" s="32">
        <f t="shared" si="5"/>
        <v>0</v>
      </c>
      <c r="Y8" s="32">
        <f t="shared" si="5"/>
        <v>0</v>
      </c>
      <c r="Z8" s="32">
        <f t="shared" si="5"/>
        <v>0</v>
      </c>
      <c r="AA8" s="32">
        <f t="shared" si="5"/>
        <v>0</v>
      </c>
      <c r="AB8" s="32">
        <f t="shared" si="5"/>
        <v>0</v>
      </c>
      <c r="AC8" s="32">
        <f t="shared" si="5"/>
        <v>0</v>
      </c>
      <c r="AD8" s="32">
        <f t="shared" si="5"/>
        <v>0</v>
      </c>
      <c r="AE8" s="32">
        <f t="shared" si="5"/>
        <v>0</v>
      </c>
      <c r="AF8" s="32">
        <f t="shared" si="5"/>
        <v>0</v>
      </c>
      <c r="AG8" s="32">
        <f t="shared" si="5"/>
        <v>0</v>
      </c>
      <c r="AH8" s="32">
        <f t="shared" ref="AH8:BM8" si="6">IF(AH5="Feststellung, Verringerung oder Beseitigung von Vermittlungshemmnissen",1,0)</f>
        <v>0</v>
      </c>
      <c r="AI8" s="32">
        <f t="shared" si="6"/>
        <v>0</v>
      </c>
      <c r="AJ8" s="32">
        <f t="shared" si="6"/>
        <v>0</v>
      </c>
      <c r="AK8" s="32">
        <f t="shared" si="6"/>
        <v>0</v>
      </c>
      <c r="AL8" s="32">
        <f t="shared" si="6"/>
        <v>0</v>
      </c>
      <c r="AM8" s="32">
        <f t="shared" si="6"/>
        <v>0</v>
      </c>
      <c r="AN8" s="32">
        <f t="shared" si="6"/>
        <v>0</v>
      </c>
      <c r="AO8" s="32">
        <f t="shared" si="6"/>
        <v>0</v>
      </c>
      <c r="AP8" s="32">
        <f t="shared" si="6"/>
        <v>0</v>
      </c>
      <c r="AQ8" s="32">
        <f t="shared" si="6"/>
        <v>0</v>
      </c>
      <c r="AR8" s="32">
        <f t="shared" si="6"/>
        <v>0</v>
      </c>
      <c r="AS8" s="32">
        <f t="shared" si="6"/>
        <v>0</v>
      </c>
      <c r="AT8" s="32">
        <f t="shared" si="6"/>
        <v>0</v>
      </c>
      <c r="AU8" s="32">
        <f t="shared" si="6"/>
        <v>0</v>
      </c>
      <c r="AV8" s="32">
        <f t="shared" si="6"/>
        <v>0</v>
      </c>
      <c r="AW8" s="32">
        <f t="shared" si="6"/>
        <v>0</v>
      </c>
      <c r="AX8" s="32">
        <f t="shared" si="6"/>
        <v>0</v>
      </c>
      <c r="AY8" s="32">
        <f t="shared" si="6"/>
        <v>0</v>
      </c>
      <c r="AZ8" s="32">
        <f t="shared" si="6"/>
        <v>0</v>
      </c>
      <c r="BA8" s="32">
        <f t="shared" si="6"/>
        <v>0</v>
      </c>
      <c r="BB8" s="32">
        <f t="shared" si="6"/>
        <v>0</v>
      </c>
      <c r="BC8" s="32">
        <f t="shared" si="6"/>
        <v>0</v>
      </c>
      <c r="BD8" s="32">
        <f t="shared" si="6"/>
        <v>0</v>
      </c>
      <c r="BE8" s="32">
        <f t="shared" si="6"/>
        <v>0</v>
      </c>
      <c r="BF8" s="32">
        <f t="shared" si="6"/>
        <v>0</v>
      </c>
      <c r="BG8" s="32">
        <f t="shared" si="6"/>
        <v>0</v>
      </c>
      <c r="BH8" s="32">
        <f t="shared" si="6"/>
        <v>0</v>
      </c>
      <c r="BI8" s="32">
        <f t="shared" si="6"/>
        <v>0</v>
      </c>
      <c r="BJ8" s="32">
        <f t="shared" si="6"/>
        <v>0</v>
      </c>
      <c r="BK8" s="32">
        <f t="shared" si="6"/>
        <v>0</v>
      </c>
      <c r="BL8" s="32">
        <f t="shared" si="6"/>
        <v>0</v>
      </c>
      <c r="BM8" s="32">
        <f t="shared" si="6"/>
        <v>0</v>
      </c>
      <c r="BN8" s="32">
        <f t="shared" ref="BN8:CW8" si="7">IF(BN5="Feststellung, Verringerung oder Beseitigung von Vermittlungshemmnissen",1,0)</f>
        <v>0</v>
      </c>
      <c r="BO8" s="32">
        <f t="shared" si="7"/>
        <v>0</v>
      </c>
      <c r="BP8" s="32">
        <f t="shared" si="7"/>
        <v>0</v>
      </c>
      <c r="BQ8" s="32">
        <f t="shared" si="7"/>
        <v>0</v>
      </c>
      <c r="BR8" s="32">
        <f t="shared" si="7"/>
        <v>0</v>
      </c>
      <c r="BS8" s="32">
        <f t="shared" si="7"/>
        <v>0</v>
      </c>
      <c r="BT8" s="32">
        <f t="shared" si="7"/>
        <v>0</v>
      </c>
      <c r="BU8" s="32">
        <f t="shared" si="7"/>
        <v>0</v>
      </c>
      <c r="BV8" s="32">
        <f t="shared" si="7"/>
        <v>0</v>
      </c>
      <c r="BW8" s="32">
        <f t="shared" si="7"/>
        <v>0</v>
      </c>
      <c r="BX8" s="32">
        <f t="shared" si="7"/>
        <v>0</v>
      </c>
      <c r="BY8" s="32">
        <f t="shared" si="7"/>
        <v>0</v>
      </c>
      <c r="BZ8" s="32">
        <f t="shared" si="7"/>
        <v>0</v>
      </c>
      <c r="CA8" s="32">
        <f t="shared" si="7"/>
        <v>0</v>
      </c>
      <c r="CB8" s="32">
        <f t="shared" si="7"/>
        <v>0</v>
      </c>
      <c r="CC8" s="32">
        <f t="shared" si="7"/>
        <v>0</v>
      </c>
      <c r="CD8" s="32">
        <f t="shared" si="7"/>
        <v>0</v>
      </c>
      <c r="CE8" s="32">
        <f t="shared" si="7"/>
        <v>0</v>
      </c>
      <c r="CF8" s="32">
        <f t="shared" si="7"/>
        <v>0</v>
      </c>
      <c r="CG8" s="32">
        <f t="shared" si="7"/>
        <v>0</v>
      </c>
      <c r="CH8" s="32">
        <f t="shared" si="7"/>
        <v>0</v>
      </c>
      <c r="CI8" s="32">
        <f t="shared" si="7"/>
        <v>0</v>
      </c>
      <c r="CJ8" s="32">
        <f t="shared" si="7"/>
        <v>0</v>
      </c>
      <c r="CK8" s="32">
        <f t="shared" si="7"/>
        <v>0</v>
      </c>
      <c r="CL8" s="32">
        <f t="shared" si="7"/>
        <v>0</v>
      </c>
      <c r="CM8" s="32">
        <f t="shared" si="7"/>
        <v>0</v>
      </c>
      <c r="CN8" s="32">
        <f t="shared" si="7"/>
        <v>0</v>
      </c>
      <c r="CO8" s="32">
        <f t="shared" si="7"/>
        <v>0</v>
      </c>
      <c r="CP8" s="32">
        <f t="shared" si="7"/>
        <v>0</v>
      </c>
      <c r="CQ8" s="32">
        <f t="shared" si="7"/>
        <v>0</v>
      </c>
      <c r="CR8" s="32">
        <f t="shared" si="7"/>
        <v>0</v>
      </c>
      <c r="CS8" s="32">
        <f t="shared" si="7"/>
        <v>0</v>
      </c>
      <c r="CT8" s="32">
        <f t="shared" si="7"/>
        <v>0</v>
      </c>
      <c r="CU8" s="32">
        <f t="shared" si="7"/>
        <v>0</v>
      </c>
      <c r="CV8" s="32">
        <f t="shared" si="7"/>
        <v>0</v>
      </c>
      <c r="CW8" s="147">
        <f t="shared" si="7"/>
        <v>0</v>
      </c>
    </row>
    <row r="9" spans="1:101" ht="36.75" hidden="1" customHeight="1" x14ac:dyDescent="0.25">
      <c r="A9" s="263"/>
      <c r="B9" s="235">
        <f t="shared" ref="B9:AG9" si="8">IF(B7="Ja",1,0)</f>
        <v>1</v>
      </c>
      <c r="C9" s="32">
        <f t="shared" si="8"/>
        <v>0</v>
      </c>
      <c r="D9" s="32">
        <f t="shared" si="8"/>
        <v>0</v>
      </c>
      <c r="E9" s="32">
        <f t="shared" si="8"/>
        <v>0</v>
      </c>
      <c r="F9" s="32">
        <f t="shared" si="8"/>
        <v>0</v>
      </c>
      <c r="G9" s="32">
        <f t="shared" si="8"/>
        <v>0</v>
      </c>
      <c r="H9" s="32">
        <f t="shared" si="8"/>
        <v>0</v>
      </c>
      <c r="I9" s="32">
        <f t="shared" si="8"/>
        <v>0</v>
      </c>
      <c r="J9" s="32">
        <f t="shared" si="8"/>
        <v>0</v>
      </c>
      <c r="K9" s="32">
        <f t="shared" si="8"/>
        <v>0</v>
      </c>
      <c r="L9" s="32">
        <f t="shared" si="8"/>
        <v>0</v>
      </c>
      <c r="M9" s="32">
        <f t="shared" si="8"/>
        <v>0</v>
      </c>
      <c r="N9" s="32">
        <f t="shared" si="8"/>
        <v>0</v>
      </c>
      <c r="O9" s="32">
        <f t="shared" si="8"/>
        <v>0</v>
      </c>
      <c r="P9" s="32">
        <f t="shared" si="8"/>
        <v>0</v>
      </c>
      <c r="Q9" s="32">
        <f t="shared" si="8"/>
        <v>0</v>
      </c>
      <c r="R9" s="32">
        <f t="shared" si="8"/>
        <v>0</v>
      </c>
      <c r="S9" s="32">
        <f t="shared" si="8"/>
        <v>0</v>
      </c>
      <c r="T9" s="32">
        <f t="shared" si="8"/>
        <v>0</v>
      </c>
      <c r="U9" s="32">
        <f t="shared" si="8"/>
        <v>0</v>
      </c>
      <c r="V9" s="32">
        <f t="shared" si="8"/>
        <v>0</v>
      </c>
      <c r="W9" s="32">
        <f t="shared" si="8"/>
        <v>0</v>
      </c>
      <c r="X9" s="32">
        <f t="shared" si="8"/>
        <v>0</v>
      </c>
      <c r="Y9" s="32">
        <f t="shared" si="8"/>
        <v>0</v>
      </c>
      <c r="Z9" s="32">
        <f t="shared" si="8"/>
        <v>0</v>
      </c>
      <c r="AA9" s="32">
        <f t="shared" si="8"/>
        <v>0</v>
      </c>
      <c r="AB9" s="32">
        <f t="shared" si="8"/>
        <v>0</v>
      </c>
      <c r="AC9" s="32">
        <f t="shared" si="8"/>
        <v>0</v>
      </c>
      <c r="AD9" s="32">
        <f t="shared" si="8"/>
        <v>0</v>
      </c>
      <c r="AE9" s="32">
        <f t="shared" si="8"/>
        <v>0</v>
      </c>
      <c r="AF9" s="32">
        <f t="shared" si="8"/>
        <v>0</v>
      </c>
      <c r="AG9" s="32">
        <f t="shared" si="8"/>
        <v>0</v>
      </c>
      <c r="AH9" s="32">
        <f t="shared" ref="AH9:BM9" si="9">IF(AH7="Ja",1,0)</f>
        <v>0</v>
      </c>
      <c r="AI9" s="32">
        <f t="shared" si="9"/>
        <v>0</v>
      </c>
      <c r="AJ9" s="32">
        <f t="shared" si="9"/>
        <v>0</v>
      </c>
      <c r="AK9" s="32">
        <f t="shared" si="9"/>
        <v>0</v>
      </c>
      <c r="AL9" s="32">
        <f t="shared" si="9"/>
        <v>0</v>
      </c>
      <c r="AM9" s="32">
        <f t="shared" si="9"/>
        <v>0</v>
      </c>
      <c r="AN9" s="32">
        <f t="shared" si="9"/>
        <v>0</v>
      </c>
      <c r="AO9" s="32">
        <f t="shared" si="9"/>
        <v>0</v>
      </c>
      <c r="AP9" s="32">
        <f t="shared" si="9"/>
        <v>0</v>
      </c>
      <c r="AQ9" s="32">
        <f t="shared" si="9"/>
        <v>0</v>
      </c>
      <c r="AR9" s="32">
        <f t="shared" si="9"/>
        <v>0</v>
      </c>
      <c r="AS9" s="32">
        <f t="shared" si="9"/>
        <v>0</v>
      </c>
      <c r="AT9" s="32">
        <f t="shared" si="9"/>
        <v>0</v>
      </c>
      <c r="AU9" s="32">
        <f t="shared" si="9"/>
        <v>0</v>
      </c>
      <c r="AV9" s="32">
        <f t="shared" si="9"/>
        <v>0</v>
      </c>
      <c r="AW9" s="32">
        <f t="shared" si="9"/>
        <v>0</v>
      </c>
      <c r="AX9" s="32">
        <f t="shared" si="9"/>
        <v>0</v>
      </c>
      <c r="AY9" s="32">
        <f t="shared" si="9"/>
        <v>0</v>
      </c>
      <c r="AZ9" s="32">
        <f t="shared" si="9"/>
        <v>0</v>
      </c>
      <c r="BA9" s="32">
        <f t="shared" si="9"/>
        <v>0</v>
      </c>
      <c r="BB9" s="32">
        <f t="shared" si="9"/>
        <v>0</v>
      </c>
      <c r="BC9" s="32">
        <f t="shared" si="9"/>
        <v>0</v>
      </c>
      <c r="BD9" s="32">
        <f t="shared" si="9"/>
        <v>0</v>
      </c>
      <c r="BE9" s="32">
        <f t="shared" si="9"/>
        <v>0</v>
      </c>
      <c r="BF9" s="32">
        <f t="shared" si="9"/>
        <v>0</v>
      </c>
      <c r="BG9" s="32">
        <f t="shared" si="9"/>
        <v>0</v>
      </c>
      <c r="BH9" s="32">
        <f t="shared" si="9"/>
        <v>0</v>
      </c>
      <c r="BI9" s="32">
        <f t="shared" si="9"/>
        <v>0</v>
      </c>
      <c r="BJ9" s="32">
        <f t="shared" si="9"/>
        <v>0</v>
      </c>
      <c r="BK9" s="32">
        <f t="shared" si="9"/>
        <v>0</v>
      </c>
      <c r="BL9" s="32">
        <f t="shared" si="9"/>
        <v>0</v>
      </c>
      <c r="BM9" s="32">
        <f t="shared" si="9"/>
        <v>0</v>
      </c>
      <c r="BN9" s="32">
        <f t="shared" ref="BN9:CW9" si="10">IF(BN7="Ja",1,0)</f>
        <v>0</v>
      </c>
      <c r="BO9" s="32">
        <f t="shared" si="10"/>
        <v>0</v>
      </c>
      <c r="BP9" s="32">
        <f t="shared" si="10"/>
        <v>0</v>
      </c>
      <c r="BQ9" s="32">
        <f t="shared" si="10"/>
        <v>0</v>
      </c>
      <c r="BR9" s="32">
        <f t="shared" si="10"/>
        <v>0</v>
      </c>
      <c r="BS9" s="32">
        <f t="shared" si="10"/>
        <v>0</v>
      </c>
      <c r="BT9" s="32">
        <f t="shared" si="10"/>
        <v>0</v>
      </c>
      <c r="BU9" s="32">
        <f t="shared" si="10"/>
        <v>0</v>
      </c>
      <c r="BV9" s="32">
        <f t="shared" si="10"/>
        <v>0</v>
      </c>
      <c r="BW9" s="32">
        <f t="shared" si="10"/>
        <v>0</v>
      </c>
      <c r="BX9" s="32">
        <f t="shared" si="10"/>
        <v>0</v>
      </c>
      <c r="BY9" s="32">
        <f t="shared" si="10"/>
        <v>0</v>
      </c>
      <c r="BZ9" s="32">
        <f t="shared" si="10"/>
        <v>0</v>
      </c>
      <c r="CA9" s="32">
        <f t="shared" si="10"/>
        <v>0</v>
      </c>
      <c r="CB9" s="32">
        <f t="shared" si="10"/>
        <v>0</v>
      </c>
      <c r="CC9" s="32">
        <f t="shared" si="10"/>
        <v>0</v>
      </c>
      <c r="CD9" s="32">
        <f t="shared" si="10"/>
        <v>0</v>
      </c>
      <c r="CE9" s="32">
        <f t="shared" si="10"/>
        <v>0</v>
      </c>
      <c r="CF9" s="32">
        <f t="shared" si="10"/>
        <v>0</v>
      </c>
      <c r="CG9" s="32">
        <f t="shared" si="10"/>
        <v>0</v>
      </c>
      <c r="CH9" s="32">
        <f t="shared" si="10"/>
        <v>0</v>
      </c>
      <c r="CI9" s="32">
        <f t="shared" si="10"/>
        <v>0</v>
      </c>
      <c r="CJ9" s="32">
        <f t="shared" si="10"/>
        <v>0</v>
      </c>
      <c r="CK9" s="32">
        <f t="shared" si="10"/>
        <v>0</v>
      </c>
      <c r="CL9" s="32">
        <f t="shared" si="10"/>
        <v>0</v>
      </c>
      <c r="CM9" s="32">
        <f t="shared" si="10"/>
        <v>0</v>
      </c>
      <c r="CN9" s="32">
        <f t="shared" si="10"/>
        <v>0</v>
      </c>
      <c r="CO9" s="32">
        <f t="shared" si="10"/>
        <v>0</v>
      </c>
      <c r="CP9" s="32">
        <f t="shared" si="10"/>
        <v>0</v>
      </c>
      <c r="CQ9" s="32">
        <f t="shared" si="10"/>
        <v>0</v>
      </c>
      <c r="CR9" s="32">
        <f t="shared" si="10"/>
        <v>0</v>
      </c>
      <c r="CS9" s="32">
        <f t="shared" si="10"/>
        <v>0</v>
      </c>
      <c r="CT9" s="32">
        <f t="shared" si="10"/>
        <v>0</v>
      </c>
      <c r="CU9" s="32">
        <f t="shared" si="10"/>
        <v>0</v>
      </c>
      <c r="CV9" s="32">
        <f t="shared" si="10"/>
        <v>0</v>
      </c>
      <c r="CW9" s="147">
        <f t="shared" si="10"/>
        <v>0</v>
      </c>
    </row>
    <row r="10" spans="1:101" ht="36.75" hidden="1" customHeight="1" x14ac:dyDescent="0.25">
      <c r="A10" s="263"/>
      <c r="B10" s="235">
        <f t="shared" ref="B10:AG10" si="11">B9+B8</f>
        <v>1</v>
      </c>
      <c r="C10" s="32">
        <f t="shared" si="11"/>
        <v>0</v>
      </c>
      <c r="D10" s="32">
        <f t="shared" si="11"/>
        <v>0</v>
      </c>
      <c r="E10" s="32">
        <f t="shared" si="11"/>
        <v>0</v>
      </c>
      <c r="F10" s="32">
        <f t="shared" si="11"/>
        <v>0</v>
      </c>
      <c r="G10" s="32">
        <f t="shared" si="11"/>
        <v>0</v>
      </c>
      <c r="H10" s="32">
        <f t="shared" si="11"/>
        <v>0</v>
      </c>
      <c r="I10" s="32">
        <f t="shared" si="11"/>
        <v>0</v>
      </c>
      <c r="J10" s="32">
        <f t="shared" si="11"/>
        <v>0</v>
      </c>
      <c r="K10" s="32">
        <f t="shared" si="11"/>
        <v>0</v>
      </c>
      <c r="L10" s="32">
        <f t="shared" si="11"/>
        <v>0</v>
      </c>
      <c r="M10" s="32">
        <f t="shared" si="11"/>
        <v>0</v>
      </c>
      <c r="N10" s="32">
        <f t="shared" si="11"/>
        <v>0</v>
      </c>
      <c r="O10" s="32">
        <f t="shared" si="11"/>
        <v>0</v>
      </c>
      <c r="P10" s="32">
        <f t="shared" si="11"/>
        <v>0</v>
      </c>
      <c r="Q10" s="32">
        <f t="shared" si="11"/>
        <v>0</v>
      </c>
      <c r="R10" s="32">
        <f t="shared" si="11"/>
        <v>0</v>
      </c>
      <c r="S10" s="32">
        <f t="shared" si="11"/>
        <v>0</v>
      </c>
      <c r="T10" s="32">
        <f t="shared" si="11"/>
        <v>0</v>
      </c>
      <c r="U10" s="32">
        <f t="shared" si="11"/>
        <v>0</v>
      </c>
      <c r="V10" s="32">
        <f t="shared" si="11"/>
        <v>0</v>
      </c>
      <c r="W10" s="32">
        <f t="shared" si="11"/>
        <v>0</v>
      </c>
      <c r="X10" s="32">
        <f t="shared" si="11"/>
        <v>0</v>
      </c>
      <c r="Y10" s="32">
        <f t="shared" si="11"/>
        <v>0</v>
      </c>
      <c r="Z10" s="32">
        <f t="shared" si="11"/>
        <v>0</v>
      </c>
      <c r="AA10" s="32">
        <f t="shared" si="11"/>
        <v>0</v>
      </c>
      <c r="AB10" s="32">
        <f t="shared" si="11"/>
        <v>0</v>
      </c>
      <c r="AC10" s="32">
        <f t="shared" si="11"/>
        <v>0</v>
      </c>
      <c r="AD10" s="32">
        <f t="shared" si="11"/>
        <v>0</v>
      </c>
      <c r="AE10" s="32">
        <f t="shared" si="11"/>
        <v>0</v>
      </c>
      <c r="AF10" s="32">
        <f t="shared" si="11"/>
        <v>0</v>
      </c>
      <c r="AG10" s="32">
        <f t="shared" si="11"/>
        <v>0</v>
      </c>
      <c r="AH10" s="32">
        <f t="shared" ref="AH10:BM10" si="12">AH9+AH8</f>
        <v>0</v>
      </c>
      <c r="AI10" s="32">
        <f t="shared" si="12"/>
        <v>0</v>
      </c>
      <c r="AJ10" s="32">
        <f t="shared" si="12"/>
        <v>0</v>
      </c>
      <c r="AK10" s="32">
        <f t="shared" si="12"/>
        <v>0</v>
      </c>
      <c r="AL10" s="32">
        <f t="shared" si="12"/>
        <v>0</v>
      </c>
      <c r="AM10" s="32">
        <f t="shared" si="12"/>
        <v>0</v>
      </c>
      <c r="AN10" s="32">
        <f t="shared" si="12"/>
        <v>0</v>
      </c>
      <c r="AO10" s="32">
        <f t="shared" si="12"/>
        <v>0</v>
      </c>
      <c r="AP10" s="32">
        <f t="shared" si="12"/>
        <v>0</v>
      </c>
      <c r="AQ10" s="32">
        <f t="shared" si="12"/>
        <v>0</v>
      </c>
      <c r="AR10" s="32">
        <f t="shared" si="12"/>
        <v>0</v>
      </c>
      <c r="AS10" s="32">
        <f t="shared" si="12"/>
        <v>0</v>
      </c>
      <c r="AT10" s="32">
        <f t="shared" si="12"/>
        <v>0</v>
      </c>
      <c r="AU10" s="32">
        <f t="shared" si="12"/>
        <v>0</v>
      </c>
      <c r="AV10" s="32">
        <f t="shared" si="12"/>
        <v>0</v>
      </c>
      <c r="AW10" s="32">
        <f t="shared" si="12"/>
        <v>0</v>
      </c>
      <c r="AX10" s="32">
        <f t="shared" si="12"/>
        <v>0</v>
      </c>
      <c r="AY10" s="32">
        <f t="shared" si="12"/>
        <v>0</v>
      </c>
      <c r="AZ10" s="32">
        <f t="shared" si="12"/>
        <v>0</v>
      </c>
      <c r="BA10" s="32">
        <f t="shared" si="12"/>
        <v>0</v>
      </c>
      <c r="BB10" s="32">
        <f t="shared" si="12"/>
        <v>0</v>
      </c>
      <c r="BC10" s="32">
        <f t="shared" si="12"/>
        <v>0</v>
      </c>
      <c r="BD10" s="32">
        <f t="shared" si="12"/>
        <v>0</v>
      </c>
      <c r="BE10" s="32">
        <f t="shared" si="12"/>
        <v>0</v>
      </c>
      <c r="BF10" s="32">
        <f t="shared" si="12"/>
        <v>0</v>
      </c>
      <c r="BG10" s="32">
        <f t="shared" si="12"/>
        <v>0</v>
      </c>
      <c r="BH10" s="32">
        <f t="shared" si="12"/>
        <v>0</v>
      </c>
      <c r="BI10" s="32">
        <f t="shared" si="12"/>
        <v>0</v>
      </c>
      <c r="BJ10" s="32">
        <f t="shared" si="12"/>
        <v>0</v>
      </c>
      <c r="BK10" s="32">
        <f t="shared" si="12"/>
        <v>0</v>
      </c>
      <c r="BL10" s="32">
        <f t="shared" si="12"/>
        <v>0</v>
      </c>
      <c r="BM10" s="32">
        <f t="shared" si="12"/>
        <v>0</v>
      </c>
      <c r="BN10" s="32">
        <f t="shared" ref="BN10:CS10" si="13">BN9+BN8</f>
        <v>0</v>
      </c>
      <c r="BO10" s="32">
        <f t="shared" si="13"/>
        <v>0</v>
      </c>
      <c r="BP10" s="32">
        <f t="shared" si="13"/>
        <v>0</v>
      </c>
      <c r="BQ10" s="32">
        <f t="shared" si="13"/>
        <v>0</v>
      </c>
      <c r="BR10" s="32">
        <f t="shared" si="13"/>
        <v>0</v>
      </c>
      <c r="BS10" s="32">
        <f t="shared" si="13"/>
        <v>0</v>
      </c>
      <c r="BT10" s="32">
        <f t="shared" si="13"/>
        <v>0</v>
      </c>
      <c r="BU10" s="32">
        <f t="shared" si="13"/>
        <v>0</v>
      </c>
      <c r="BV10" s="32">
        <f t="shared" si="13"/>
        <v>0</v>
      </c>
      <c r="BW10" s="32">
        <f t="shared" si="13"/>
        <v>0</v>
      </c>
      <c r="BX10" s="32">
        <f t="shared" si="13"/>
        <v>0</v>
      </c>
      <c r="BY10" s="32">
        <f t="shared" si="13"/>
        <v>0</v>
      </c>
      <c r="BZ10" s="32">
        <f t="shared" si="13"/>
        <v>0</v>
      </c>
      <c r="CA10" s="32">
        <f t="shared" si="13"/>
        <v>0</v>
      </c>
      <c r="CB10" s="32">
        <f t="shared" si="13"/>
        <v>0</v>
      </c>
      <c r="CC10" s="32">
        <f t="shared" si="13"/>
        <v>0</v>
      </c>
      <c r="CD10" s="32">
        <f t="shared" si="13"/>
        <v>0</v>
      </c>
      <c r="CE10" s="32">
        <f t="shared" si="13"/>
        <v>0</v>
      </c>
      <c r="CF10" s="32">
        <f t="shared" si="13"/>
        <v>0</v>
      </c>
      <c r="CG10" s="32">
        <f t="shared" si="13"/>
        <v>0</v>
      </c>
      <c r="CH10" s="32">
        <f t="shared" si="13"/>
        <v>0</v>
      </c>
      <c r="CI10" s="32">
        <f t="shared" si="13"/>
        <v>0</v>
      </c>
      <c r="CJ10" s="32">
        <f t="shared" si="13"/>
        <v>0</v>
      </c>
      <c r="CK10" s="32">
        <f t="shared" si="13"/>
        <v>0</v>
      </c>
      <c r="CL10" s="32">
        <f t="shared" si="13"/>
        <v>0</v>
      </c>
      <c r="CM10" s="32">
        <f t="shared" si="13"/>
        <v>0</v>
      </c>
      <c r="CN10" s="32">
        <f t="shared" si="13"/>
        <v>0</v>
      </c>
      <c r="CO10" s="32">
        <f t="shared" si="13"/>
        <v>0</v>
      </c>
      <c r="CP10" s="32">
        <f t="shared" si="13"/>
        <v>0</v>
      </c>
      <c r="CQ10" s="32">
        <f t="shared" si="13"/>
        <v>0</v>
      </c>
      <c r="CR10" s="32">
        <f t="shared" si="13"/>
        <v>0</v>
      </c>
      <c r="CS10" s="32">
        <f t="shared" si="13"/>
        <v>0</v>
      </c>
      <c r="CT10" s="32">
        <f>CT9+CT8</f>
        <v>0</v>
      </c>
      <c r="CU10" s="32">
        <f>CU9+CU8</f>
        <v>0</v>
      </c>
      <c r="CV10" s="32">
        <f>CV9+CV8</f>
        <v>0</v>
      </c>
      <c r="CW10" s="147">
        <f>CW9+CW8</f>
        <v>0</v>
      </c>
    </row>
    <row r="11" spans="1:101" ht="36.75" hidden="1" customHeight="1" x14ac:dyDescent="0.25">
      <c r="A11" s="263" t="s">
        <v>269</v>
      </c>
      <c r="B11" s="236">
        <f>IF(B10=2,AuE_Vorgaben!$A$26,Kalkulation!B6)</f>
        <v>0</v>
      </c>
      <c r="C11" s="61">
        <f>IF(C10=2,AuE_Vorgaben!$A$26,Kalkulation!C6)</f>
        <v>0</v>
      </c>
      <c r="D11" s="61">
        <f>IF(D10=2,AuE_Vorgaben!$A$26,Kalkulation!D6)</f>
        <v>0</v>
      </c>
      <c r="E11" s="61">
        <f>IF(E10=2,AuE_Vorgaben!$A$26,Kalkulation!E6)</f>
        <v>0</v>
      </c>
      <c r="F11" s="61">
        <f>IF(F10=2,AuE_Vorgaben!$A$26,Kalkulation!F6)</f>
        <v>0</v>
      </c>
      <c r="G11" s="61">
        <f>IF(G10=2,AuE_Vorgaben!$A$26,Kalkulation!G6)</f>
        <v>0</v>
      </c>
      <c r="H11" s="61">
        <f>IF(H10=2,AuE_Vorgaben!$A$26,Kalkulation!H6)</f>
        <v>0</v>
      </c>
      <c r="I11" s="61">
        <f>IF(I10=2,AuE_Vorgaben!$A$26,Kalkulation!I6)</f>
        <v>0</v>
      </c>
      <c r="J11" s="61">
        <f>IF(J10=2,AuE_Vorgaben!$A$26,Kalkulation!J6)</f>
        <v>0</v>
      </c>
      <c r="K11" s="61">
        <f>IF(K10=2,AuE_Vorgaben!$A$26,Kalkulation!K6)</f>
        <v>0</v>
      </c>
      <c r="L11" s="61">
        <f>IF(L10=2,AuE_Vorgaben!$A$26,Kalkulation!L6)</f>
        <v>0</v>
      </c>
      <c r="M11" s="61">
        <f>IF(M10=2,AuE_Vorgaben!$A$26,Kalkulation!M6)</f>
        <v>0</v>
      </c>
      <c r="N11" s="61">
        <f>IF(N10=2,AuE_Vorgaben!$A$26,Kalkulation!N6)</f>
        <v>0</v>
      </c>
      <c r="O11" s="61">
        <f>IF(O10=2,AuE_Vorgaben!$A$26,Kalkulation!O6)</f>
        <v>0</v>
      </c>
      <c r="P11" s="61">
        <f>IF(P10=2,AuE_Vorgaben!$A$26,Kalkulation!P6)</f>
        <v>0</v>
      </c>
      <c r="Q11" s="61">
        <f>IF(Q10=2,AuE_Vorgaben!$A$26,Kalkulation!Q6)</f>
        <v>0</v>
      </c>
      <c r="R11" s="61">
        <f>IF(R10=2,AuE_Vorgaben!$A$26,Kalkulation!R6)</f>
        <v>0</v>
      </c>
      <c r="S11" s="61">
        <f>IF(S10=2,AuE_Vorgaben!$A$26,Kalkulation!S6)</f>
        <v>0</v>
      </c>
      <c r="T11" s="61">
        <f>IF(T10=2,AuE_Vorgaben!$A$26,Kalkulation!T6)</f>
        <v>0</v>
      </c>
      <c r="U11" s="61">
        <f>IF(U10=2,AuE_Vorgaben!$A$26,Kalkulation!U6)</f>
        <v>0</v>
      </c>
      <c r="V11" s="61">
        <f>IF(V10=2,AuE_Vorgaben!$A$26,Kalkulation!V6)</f>
        <v>0</v>
      </c>
      <c r="W11" s="61">
        <f>IF(W10=2,AuE_Vorgaben!$A$26,Kalkulation!W6)</f>
        <v>0</v>
      </c>
      <c r="X11" s="61">
        <f>IF(X10=2,AuE_Vorgaben!$A$26,Kalkulation!X6)</f>
        <v>0</v>
      </c>
      <c r="Y11" s="61">
        <f>IF(Y10=2,AuE_Vorgaben!$A$26,Kalkulation!Y6)</f>
        <v>0</v>
      </c>
      <c r="Z11" s="61">
        <f>IF(Z10=2,AuE_Vorgaben!$A$26,Kalkulation!Z6)</f>
        <v>0</v>
      </c>
      <c r="AA11" s="61">
        <f>IF(AA10=2,AuE_Vorgaben!$A$26,Kalkulation!AA6)</f>
        <v>0</v>
      </c>
      <c r="AB11" s="61">
        <f>IF(AB10=2,AuE_Vorgaben!$A$26,Kalkulation!AB6)</f>
        <v>0</v>
      </c>
      <c r="AC11" s="61">
        <f>IF(AC10=2,AuE_Vorgaben!$A$26,Kalkulation!AC6)</f>
        <v>0</v>
      </c>
      <c r="AD11" s="61">
        <f>IF(AD10=2,AuE_Vorgaben!$A$26,Kalkulation!AD6)</f>
        <v>0</v>
      </c>
      <c r="AE11" s="61">
        <f>IF(AE10=2,AuE_Vorgaben!$A$26,Kalkulation!AE6)</f>
        <v>0</v>
      </c>
      <c r="AF11" s="61">
        <f>IF(AF10=2,AuE_Vorgaben!$A$26,Kalkulation!AF6)</f>
        <v>0</v>
      </c>
      <c r="AG11" s="61">
        <f>IF(AG10=2,AuE_Vorgaben!$A$26,Kalkulation!AG6)</f>
        <v>0</v>
      </c>
      <c r="AH11" s="61">
        <f>IF(AH10=2,AuE_Vorgaben!$A$26,Kalkulation!AH6)</f>
        <v>0</v>
      </c>
      <c r="AI11" s="61">
        <f>IF(AI10=2,AuE_Vorgaben!$A$26,Kalkulation!AI6)</f>
        <v>0</v>
      </c>
      <c r="AJ11" s="61">
        <f>IF(AJ10=2,AuE_Vorgaben!$A$26,Kalkulation!AJ6)</f>
        <v>0</v>
      </c>
      <c r="AK11" s="61">
        <f>IF(AK10=2,AuE_Vorgaben!$A$26,Kalkulation!AK6)</f>
        <v>0</v>
      </c>
      <c r="AL11" s="61">
        <f>IF(AL10=2,AuE_Vorgaben!$A$26,Kalkulation!AL6)</f>
        <v>0</v>
      </c>
      <c r="AM11" s="61">
        <f>IF(AM10=2,AuE_Vorgaben!$A$26,Kalkulation!AM6)</f>
        <v>0</v>
      </c>
      <c r="AN11" s="61">
        <f>IF(AN10=2,AuE_Vorgaben!$A$26,Kalkulation!AN6)</f>
        <v>0</v>
      </c>
      <c r="AO11" s="61">
        <f>IF(AO10=2,AuE_Vorgaben!$A$26,Kalkulation!AO6)</f>
        <v>0</v>
      </c>
      <c r="AP11" s="61">
        <f>IF(AP10=2,AuE_Vorgaben!$A$26,Kalkulation!AP6)</f>
        <v>0</v>
      </c>
      <c r="AQ11" s="61">
        <f>IF(AQ10=2,AuE_Vorgaben!$A$26,Kalkulation!AQ6)</f>
        <v>0</v>
      </c>
      <c r="AR11" s="61">
        <f>IF(AR10=2,AuE_Vorgaben!$A$26,Kalkulation!AR6)</f>
        <v>0</v>
      </c>
      <c r="AS11" s="61">
        <f>IF(AS10=2,AuE_Vorgaben!$A$26,Kalkulation!AS6)</f>
        <v>0</v>
      </c>
      <c r="AT11" s="61">
        <f>IF(AT10=2,AuE_Vorgaben!$A$26,Kalkulation!AT6)</f>
        <v>0</v>
      </c>
      <c r="AU11" s="61">
        <f>IF(AU10=2,AuE_Vorgaben!$A$26,Kalkulation!AU6)</f>
        <v>0</v>
      </c>
      <c r="AV11" s="61">
        <f>IF(AV10=2,AuE_Vorgaben!$A$26,Kalkulation!AV6)</f>
        <v>0</v>
      </c>
      <c r="AW11" s="61">
        <f>IF(AW10=2,AuE_Vorgaben!$A$26,Kalkulation!AW6)</f>
        <v>0</v>
      </c>
      <c r="AX11" s="61">
        <f>IF(AX10=2,AuE_Vorgaben!$A$26,Kalkulation!AX6)</f>
        <v>0</v>
      </c>
      <c r="AY11" s="61">
        <f>IF(AY10=2,AuE_Vorgaben!$A$26,Kalkulation!AY6)</f>
        <v>0</v>
      </c>
      <c r="AZ11" s="61">
        <f>IF(AZ10=2,AuE_Vorgaben!$A$26,Kalkulation!AZ6)</f>
        <v>0</v>
      </c>
      <c r="BA11" s="61">
        <f>IF(BA10=2,AuE_Vorgaben!$A$26,Kalkulation!BA6)</f>
        <v>0</v>
      </c>
      <c r="BB11" s="61">
        <f>IF(BB10=2,AuE_Vorgaben!$A$26,Kalkulation!BB6)</f>
        <v>0</v>
      </c>
      <c r="BC11" s="61">
        <f>IF(BC10=2,AuE_Vorgaben!$A$26,Kalkulation!BC6)</f>
        <v>0</v>
      </c>
      <c r="BD11" s="61">
        <f>IF(BD10=2,AuE_Vorgaben!$A$26,Kalkulation!BD6)</f>
        <v>0</v>
      </c>
      <c r="BE11" s="61">
        <f>IF(BE10=2,AuE_Vorgaben!$A$26,Kalkulation!BE6)</f>
        <v>0</v>
      </c>
      <c r="BF11" s="61">
        <f>IF(BF10=2,AuE_Vorgaben!$A$26,Kalkulation!BF6)</f>
        <v>0</v>
      </c>
      <c r="BG11" s="61">
        <f>IF(BG10=2,AuE_Vorgaben!$A$26,Kalkulation!BG6)</f>
        <v>0</v>
      </c>
      <c r="BH11" s="61">
        <f>IF(BH10=2,AuE_Vorgaben!$A$26,Kalkulation!BH6)</f>
        <v>0</v>
      </c>
      <c r="BI11" s="61">
        <f>IF(BI10=2,AuE_Vorgaben!$A$26,Kalkulation!BI6)</f>
        <v>0</v>
      </c>
      <c r="BJ11" s="61">
        <f>IF(BJ10=2,AuE_Vorgaben!$A$26,Kalkulation!BJ6)</f>
        <v>0</v>
      </c>
      <c r="BK11" s="61">
        <f>IF(BK10=2,AuE_Vorgaben!$A$26,Kalkulation!BK6)</f>
        <v>0</v>
      </c>
      <c r="BL11" s="61">
        <f>IF(BL10=2,AuE_Vorgaben!$A$26,Kalkulation!BL6)</f>
        <v>0</v>
      </c>
      <c r="BM11" s="61">
        <f>IF(BM10=2,AuE_Vorgaben!$A$26,Kalkulation!BM6)</f>
        <v>0</v>
      </c>
      <c r="BN11" s="61">
        <f>IF(BN10=2,AuE_Vorgaben!$A$26,Kalkulation!BN6)</f>
        <v>0</v>
      </c>
      <c r="BO11" s="61">
        <f>IF(BO10=2,AuE_Vorgaben!$A$26,Kalkulation!BO6)</f>
        <v>0</v>
      </c>
      <c r="BP11" s="61">
        <f>IF(BP10=2,AuE_Vorgaben!$A$26,Kalkulation!BP6)</f>
        <v>0</v>
      </c>
      <c r="BQ11" s="61">
        <f>IF(BQ10=2,AuE_Vorgaben!$A$26,Kalkulation!BQ6)</f>
        <v>0</v>
      </c>
      <c r="BR11" s="61">
        <f>IF(BR10=2,AuE_Vorgaben!$A$26,Kalkulation!BR6)</f>
        <v>0</v>
      </c>
      <c r="BS11" s="61">
        <f>IF(BS10=2,AuE_Vorgaben!$A$26,Kalkulation!BS6)</f>
        <v>0</v>
      </c>
      <c r="BT11" s="61">
        <f>IF(BT10=2,AuE_Vorgaben!$A$26,Kalkulation!BT6)</f>
        <v>0</v>
      </c>
      <c r="BU11" s="61">
        <f>IF(BU10=2,AuE_Vorgaben!$A$26,Kalkulation!BU6)</f>
        <v>0</v>
      </c>
      <c r="BV11" s="61">
        <f>IF(BV10=2,AuE_Vorgaben!$A$26,Kalkulation!BV6)</f>
        <v>0</v>
      </c>
      <c r="BW11" s="61">
        <f>IF(BW10=2,AuE_Vorgaben!$A$26,Kalkulation!BW6)</f>
        <v>0</v>
      </c>
      <c r="BX11" s="61">
        <f>IF(BX10=2,AuE_Vorgaben!$A$26,Kalkulation!BX6)</f>
        <v>0</v>
      </c>
      <c r="BY11" s="61">
        <f>IF(BY10=2,AuE_Vorgaben!$A$26,Kalkulation!BY6)</f>
        <v>0</v>
      </c>
      <c r="BZ11" s="61">
        <f>IF(BZ10=2,AuE_Vorgaben!$A$26,Kalkulation!BZ6)</f>
        <v>0</v>
      </c>
      <c r="CA11" s="61">
        <f>IF(CA10=2,AuE_Vorgaben!$A$26,Kalkulation!CA6)</f>
        <v>0</v>
      </c>
      <c r="CB11" s="61">
        <f>IF(CB10=2,AuE_Vorgaben!$A$26,Kalkulation!CB6)</f>
        <v>0</v>
      </c>
      <c r="CC11" s="61">
        <f>IF(CC10=2,AuE_Vorgaben!$A$26,Kalkulation!CC6)</f>
        <v>0</v>
      </c>
      <c r="CD11" s="61">
        <f>IF(CD10=2,AuE_Vorgaben!$A$26,Kalkulation!CD6)</f>
        <v>0</v>
      </c>
      <c r="CE11" s="61">
        <f>IF(CE10=2,AuE_Vorgaben!$A$26,Kalkulation!CE6)</f>
        <v>0</v>
      </c>
      <c r="CF11" s="61">
        <f>IF(CF10=2,AuE_Vorgaben!$A$26,Kalkulation!CF6)</f>
        <v>0</v>
      </c>
      <c r="CG11" s="61">
        <f>IF(CG10=2,AuE_Vorgaben!$A$26,Kalkulation!CG6)</f>
        <v>0</v>
      </c>
      <c r="CH11" s="61">
        <f>IF(CH10=2,AuE_Vorgaben!$A$26,Kalkulation!CH6)</f>
        <v>0</v>
      </c>
      <c r="CI11" s="61">
        <f>IF(CI10=2,AuE_Vorgaben!$A$26,Kalkulation!CI6)</f>
        <v>0</v>
      </c>
      <c r="CJ11" s="61">
        <f>IF(CJ10=2,AuE_Vorgaben!$A$26,Kalkulation!CJ6)</f>
        <v>0</v>
      </c>
      <c r="CK11" s="61">
        <f>IF(CK10=2,AuE_Vorgaben!$A$26,Kalkulation!CK6)</f>
        <v>0</v>
      </c>
      <c r="CL11" s="61">
        <f>IF(CL10=2,AuE_Vorgaben!$A$26,Kalkulation!CL6)</f>
        <v>0</v>
      </c>
      <c r="CM11" s="61">
        <f>IF(CM10=2,AuE_Vorgaben!$A$26,Kalkulation!CM6)</f>
        <v>0</v>
      </c>
      <c r="CN11" s="61">
        <f>IF(CN10=2,AuE_Vorgaben!$A$26,Kalkulation!CN6)</f>
        <v>0</v>
      </c>
      <c r="CO11" s="61">
        <f>IF(CO10=2,AuE_Vorgaben!$A$26,Kalkulation!CO6)</f>
        <v>0</v>
      </c>
      <c r="CP11" s="61">
        <f>IF(CP10=2,AuE_Vorgaben!$A$26,Kalkulation!CP6)</f>
        <v>0</v>
      </c>
      <c r="CQ11" s="61">
        <f>IF(CQ10=2,AuE_Vorgaben!$A$26,Kalkulation!CQ6)</f>
        <v>0</v>
      </c>
      <c r="CR11" s="61">
        <f>IF(CR10=2,AuE_Vorgaben!$A$26,Kalkulation!CR6)</f>
        <v>0</v>
      </c>
      <c r="CS11" s="61">
        <f>IF(CS10=2,AuE_Vorgaben!$A$26,Kalkulation!CS6)</f>
        <v>0</v>
      </c>
      <c r="CT11" s="61">
        <f>IF(CT10=2,AuE_Vorgaben!$A$26,Kalkulation!CT6)</f>
        <v>0</v>
      </c>
      <c r="CU11" s="61">
        <f>IF(CU10=2,AuE_Vorgaben!$A$26,Kalkulation!CU6)</f>
        <v>0</v>
      </c>
      <c r="CV11" s="61">
        <f>IF(CV10=2,AuE_Vorgaben!$A$26,Kalkulation!CV6)</f>
        <v>0</v>
      </c>
      <c r="CW11" s="150">
        <f>IF(CW10=2,AuE_Vorgaben!$A$26,Kalkulation!CW6)</f>
        <v>0</v>
      </c>
    </row>
    <row r="12" spans="1:101" ht="20.100000000000001" hidden="1" customHeight="1" x14ac:dyDescent="0.25">
      <c r="A12" s="263" t="s">
        <v>103</v>
      </c>
      <c r="B12" s="235">
        <f t="shared" ref="B12:AG12" si="14">IF(B11="§ 45 Abs. 1 Satz 1 Nr. 1 SGB III Heranführung an den Ausbildungs- und Arbeitsmarkt",1,IF(B11="§ 45 Abs. 1 Satz 1 Nr. 2 SGB III Feststellung, Verringerung oder Beseitigung von Vermittlungshemmnissen",2,IF(B11="§ 45 Abs. 1 Satz 1 Nr. 2 SGB III Feststellung, Verringerung oder Beseitigung von Vermittlungshemmnissen (spezifisch für Teilnehmer aus dem Rechtskreis SGB II)",3,IF(B11="§ 45 Abs. 1 Satz 1 Nr. 4 SGB III Heranführung an eine selbständige Tätigkeit",4,IF(B11="§ 45 Abs. 1 Satz 1 Nr. 5 SGB III Stabilisierung einer Beschäftigungsaufnahme (spezifisch für Teilnehmer aus dem Rechtskreis SGB II)",5,0)))))</f>
        <v>0</v>
      </c>
      <c r="C12" s="32">
        <f t="shared" si="14"/>
        <v>0</v>
      </c>
      <c r="D12" s="32">
        <f t="shared" si="14"/>
        <v>0</v>
      </c>
      <c r="E12" s="32">
        <f t="shared" si="14"/>
        <v>0</v>
      </c>
      <c r="F12" s="32">
        <f t="shared" si="14"/>
        <v>0</v>
      </c>
      <c r="G12" s="32">
        <f t="shared" si="14"/>
        <v>0</v>
      </c>
      <c r="H12" s="32">
        <f t="shared" si="14"/>
        <v>0</v>
      </c>
      <c r="I12" s="32">
        <f t="shared" si="14"/>
        <v>0</v>
      </c>
      <c r="J12" s="32">
        <f t="shared" si="14"/>
        <v>0</v>
      </c>
      <c r="K12" s="32">
        <f t="shared" si="14"/>
        <v>0</v>
      </c>
      <c r="L12" s="32">
        <f t="shared" si="14"/>
        <v>0</v>
      </c>
      <c r="M12" s="32">
        <f t="shared" si="14"/>
        <v>0</v>
      </c>
      <c r="N12" s="32">
        <f t="shared" si="14"/>
        <v>0</v>
      </c>
      <c r="O12" s="32">
        <f t="shared" si="14"/>
        <v>0</v>
      </c>
      <c r="P12" s="32">
        <f t="shared" si="14"/>
        <v>0</v>
      </c>
      <c r="Q12" s="32">
        <f t="shared" si="14"/>
        <v>0</v>
      </c>
      <c r="R12" s="32">
        <f t="shared" si="14"/>
        <v>0</v>
      </c>
      <c r="S12" s="32">
        <f t="shared" si="14"/>
        <v>0</v>
      </c>
      <c r="T12" s="32">
        <f t="shared" si="14"/>
        <v>0</v>
      </c>
      <c r="U12" s="32">
        <f t="shared" si="14"/>
        <v>0</v>
      </c>
      <c r="V12" s="32">
        <f t="shared" si="14"/>
        <v>0</v>
      </c>
      <c r="W12" s="32">
        <f t="shared" si="14"/>
        <v>0</v>
      </c>
      <c r="X12" s="32">
        <f t="shared" si="14"/>
        <v>0</v>
      </c>
      <c r="Y12" s="32">
        <f t="shared" si="14"/>
        <v>0</v>
      </c>
      <c r="Z12" s="32">
        <f t="shared" si="14"/>
        <v>0</v>
      </c>
      <c r="AA12" s="32">
        <f t="shared" si="14"/>
        <v>0</v>
      </c>
      <c r="AB12" s="32">
        <f t="shared" si="14"/>
        <v>0</v>
      </c>
      <c r="AC12" s="32">
        <f t="shared" si="14"/>
        <v>0</v>
      </c>
      <c r="AD12" s="32">
        <f t="shared" si="14"/>
        <v>0</v>
      </c>
      <c r="AE12" s="32">
        <f t="shared" si="14"/>
        <v>0</v>
      </c>
      <c r="AF12" s="32">
        <f t="shared" si="14"/>
        <v>0</v>
      </c>
      <c r="AG12" s="32">
        <f t="shared" si="14"/>
        <v>0</v>
      </c>
      <c r="AH12" s="32">
        <f t="shared" ref="AH12:BM12" si="15">IF(AH11="§ 45 Abs. 1 Satz 1 Nr. 1 SGB III Heranführung an den Ausbildungs- und Arbeitsmarkt",1,IF(AH11="§ 45 Abs. 1 Satz 1 Nr. 2 SGB III Feststellung, Verringerung oder Beseitigung von Vermittlungshemmnissen",2,IF(AH11="§ 45 Abs. 1 Satz 1 Nr. 2 SGB III Feststellung, Verringerung oder Beseitigung von Vermittlungshemmnissen (spezifisch für Teilnehmer aus dem Rechtskreis SGB II)",3,IF(AH11="§ 45 Abs. 1 Satz 1 Nr. 4 SGB III Heranführung an eine selbständige Tätigkeit",4,IF(AH11="§ 45 Abs. 1 Satz 1 Nr. 5 SGB III Stabilisierung einer Beschäftigungsaufnahme (spezifisch für Teilnehmer aus dem Rechtskreis SGB II)",5,0)))))</f>
        <v>0</v>
      </c>
      <c r="AI12" s="32">
        <f t="shared" si="15"/>
        <v>0</v>
      </c>
      <c r="AJ12" s="32">
        <f t="shared" si="15"/>
        <v>0</v>
      </c>
      <c r="AK12" s="32">
        <f t="shared" si="15"/>
        <v>0</v>
      </c>
      <c r="AL12" s="32">
        <f t="shared" si="15"/>
        <v>0</v>
      </c>
      <c r="AM12" s="32">
        <f t="shared" si="15"/>
        <v>0</v>
      </c>
      <c r="AN12" s="32">
        <f t="shared" si="15"/>
        <v>0</v>
      </c>
      <c r="AO12" s="32">
        <f t="shared" si="15"/>
        <v>0</v>
      </c>
      <c r="AP12" s="32">
        <f t="shared" si="15"/>
        <v>0</v>
      </c>
      <c r="AQ12" s="32">
        <f t="shared" si="15"/>
        <v>0</v>
      </c>
      <c r="AR12" s="32">
        <f t="shared" si="15"/>
        <v>0</v>
      </c>
      <c r="AS12" s="32">
        <f t="shared" si="15"/>
        <v>0</v>
      </c>
      <c r="AT12" s="32">
        <f t="shared" si="15"/>
        <v>0</v>
      </c>
      <c r="AU12" s="32">
        <f t="shared" si="15"/>
        <v>0</v>
      </c>
      <c r="AV12" s="32">
        <f t="shared" si="15"/>
        <v>0</v>
      </c>
      <c r="AW12" s="32">
        <f t="shared" si="15"/>
        <v>0</v>
      </c>
      <c r="AX12" s="32">
        <f t="shared" si="15"/>
        <v>0</v>
      </c>
      <c r="AY12" s="32">
        <f t="shared" si="15"/>
        <v>0</v>
      </c>
      <c r="AZ12" s="32">
        <f t="shared" si="15"/>
        <v>0</v>
      </c>
      <c r="BA12" s="32">
        <f t="shared" si="15"/>
        <v>0</v>
      </c>
      <c r="BB12" s="32">
        <f t="shared" si="15"/>
        <v>0</v>
      </c>
      <c r="BC12" s="32">
        <f t="shared" si="15"/>
        <v>0</v>
      </c>
      <c r="BD12" s="32">
        <f t="shared" si="15"/>
        <v>0</v>
      </c>
      <c r="BE12" s="32">
        <f t="shared" si="15"/>
        <v>0</v>
      </c>
      <c r="BF12" s="32">
        <f t="shared" si="15"/>
        <v>0</v>
      </c>
      <c r="BG12" s="32">
        <f t="shared" si="15"/>
        <v>0</v>
      </c>
      <c r="BH12" s="32">
        <f t="shared" si="15"/>
        <v>0</v>
      </c>
      <c r="BI12" s="32">
        <f t="shared" si="15"/>
        <v>0</v>
      </c>
      <c r="BJ12" s="32">
        <f t="shared" si="15"/>
        <v>0</v>
      </c>
      <c r="BK12" s="32">
        <f t="shared" si="15"/>
        <v>0</v>
      </c>
      <c r="BL12" s="32">
        <f t="shared" si="15"/>
        <v>0</v>
      </c>
      <c r="BM12" s="32">
        <f t="shared" si="15"/>
        <v>0</v>
      </c>
      <c r="BN12" s="32">
        <f t="shared" ref="BN12:CS12" si="16">IF(BN11="§ 45 Abs. 1 Satz 1 Nr. 1 SGB III Heranführung an den Ausbildungs- und Arbeitsmarkt",1,IF(BN11="§ 45 Abs. 1 Satz 1 Nr. 2 SGB III Feststellung, Verringerung oder Beseitigung von Vermittlungshemmnissen",2,IF(BN11="§ 45 Abs. 1 Satz 1 Nr. 2 SGB III Feststellung, Verringerung oder Beseitigung von Vermittlungshemmnissen (spezifisch für Teilnehmer aus dem Rechtskreis SGB II)",3,IF(BN11="§ 45 Abs. 1 Satz 1 Nr. 4 SGB III Heranführung an eine selbständige Tätigkeit",4,IF(BN11="§ 45 Abs. 1 Satz 1 Nr. 5 SGB III Stabilisierung einer Beschäftigungsaufnahme (spezifisch für Teilnehmer aus dem Rechtskreis SGB II)",5,0)))))</f>
        <v>0</v>
      </c>
      <c r="BO12" s="32">
        <f t="shared" si="16"/>
        <v>0</v>
      </c>
      <c r="BP12" s="32">
        <f t="shared" si="16"/>
        <v>0</v>
      </c>
      <c r="BQ12" s="32">
        <f t="shared" si="16"/>
        <v>0</v>
      </c>
      <c r="BR12" s="32">
        <f t="shared" si="16"/>
        <v>0</v>
      </c>
      <c r="BS12" s="32">
        <f t="shared" si="16"/>
        <v>0</v>
      </c>
      <c r="BT12" s="32">
        <f t="shared" si="16"/>
        <v>0</v>
      </c>
      <c r="BU12" s="32">
        <f t="shared" si="16"/>
        <v>0</v>
      </c>
      <c r="BV12" s="32">
        <f t="shared" si="16"/>
        <v>0</v>
      </c>
      <c r="BW12" s="32">
        <f t="shared" si="16"/>
        <v>0</v>
      </c>
      <c r="BX12" s="32">
        <f t="shared" si="16"/>
        <v>0</v>
      </c>
      <c r="BY12" s="32">
        <f t="shared" si="16"/>
        <v>0</v>
      </c>
      <c r="BZ12" s="32">
        <f t="shared" si="16"/>
        <v>0</v>
      </c>
      <c r="CA12" s="32">
        <f t="shared" si="16"/>
        <v>0</v>
      </c>
      <c r="CB12" s="32">
        <f t="shared" si="16"/>
        <v>0</v>
      </c>
      <c r="CC12" s="32">
        <f t="shared" si="16"/>
        <v>0</v>
      </c>
      <c r="CD12" s="32">
        <f t="shared" si="16"/>
        <v>0</v>
      </c>
      <c r="CE12" s="32">
        <f t="shared" si="16"/>
        <v>0</v>
      </c>
      <c r="CF12" s="32">
        <f t="shared" si="16"/>
        <v>0</v>
      </c>
      <c r="CG12" s="32">
        <f t="shared" si="16"/>
        <v>0</v>
      </c>
      <c r="CH12" s="32">
        <f t="shared" si="16"/>
        <v>0</v>
      </c>
      <c r="CI12" s="32">
        <f t="shared" si="16"/>
        <v>0</v>
      </c>
      <c r="CJ12" s="32">
        <f t="shared" si="16"/>
        <v>0</v>
      </c>
      <c r="CK12" s="32">
        <f t="shared" si="16"/>
        <v>0</v>
      </c>
      <c r="CL12" s="32">
        <f t="shared" si="16"/>
        <v>0</v>
      </c>
      <c r="CM12" s="32">
        <f t="shared" si="16"/>
        <v>0</v>
      </c>
      <c r="CN12" s="32">
        <f t="shared" si="16"/>
        <v>0</v>
      </c>
      <c r="CO12" s="32">
        <f t="shared" si="16"/>
        <v>0</v>
      </c>
      <c r="CP12" s="32">
        <f t="shared" si="16"/>
        <v>0</v>
      </c>
      <c r="CQ12" s="32">
        <f t="shared" si="16"/>
        <v>0</v>
      </c>
      <c r="CR12" s="32">
        <f t="shared" si="16"/>
        <v>0</v>
      </c>
      <c r="CS12" s="32">
        <f t="shared" si="16"/>
        <v>0</v>
      </c>
      <c r="CT12" s="32">
        <f>IF(CT11="§ 45 Abs. 1 Satz 1 Nr. 1 SGB III Heranführung an den Ausbildungs- und Arbeitsmarkt",1,IF(CT11="§ 45 Abs. 1 Satz 1 Nr. 2 SGB III Feststellung, Verringerung oder Beseitigung von Vermittlungshemmnissen",2,IF(CT11="§ 45 Abs. 1 Satz 1 Nr. 2 SGB III Feststellung, Verringerung oder Beseitigung von Vermittlungshemmnissen (spezifisch für Teilnehmer aus dem Rechtskreis SGB II)",3,IF(CT11="§ 45 Abs. 1 Satz 1 Nr. 4 SGB III Heranführung an eine selbständige Tätigkeit",4,IF(CT11="§ 45 Abs. 1 Satz 1 Nr. 5 SGB III Stabilisierung einer Beschäftigungsaufnahme (spezifisch für Teilnehmer aus dem Rechtskreis SGB II)",5,0)))))</f>
        <v>0</v>
      </c>
      <c r="CU12" s="32">
        <f>IF(CU11="§ 45 Abs. 1 Satz 1 Nr. 1 SGB III Heranführung an den Ausbildungs- und Arbeitsmarkt",1,IF(CU11="§ 45 Abs. 1 Satz 1 Nr. 2 SGB III Feststellung, Verringerung oder Beseitigung von Vermittlungshemmnissen",2,IF(CU11="§ 45 Abs. 1 Satz 1 Nr. 2 SGB III Feststellung, Verringerung oder Beseitigung von Vermittlungshemmnissen (spezifisch für Teilnehmer aus dem Rechtskreis SGB II)",3,IF(CU11="§ 45 Abs. 1 Satz 1 Nr. 4 SGB III Heranführung an eine selbständige Tätigkeit",4,IF(CU11="§ 45 Abs. 1 Satz 1 Nr. 5 SGB III Stabilisierung einer Beschäftigungsaufnahme (spezifisch für Teilnehmer aus dem Rechtskreis SGB II)",5,0)))))</f>
        <v>0</v>
      </c>
      <c r="CV12" s="32">
        <f>IF(CV11="§ 45 Abs. 1 Satz 1 Nr. 1 SGB III Heranführung an den Ausbildungs- und Arbeitsmarkt",1,IF(CV11="§ 45 Abs. 1 Satz 1 Nr. 2 SGB III Feststellung, Verringerung oder Beseitigung von Vermittlungshemmnissen",2,IF(CV11="§ 45 Abs. 1 Satz 1 Nr. 2 SGB III Feststellung, Verringerung oder Beseitigung von Vermittlungshemmnissen (spezifisch für Teilnehmer aus dem Rechtskreis SGB II)",3,IF(CV11="§ 45 Abs. 1 Satz 1 Nr. 4 SGB III Heranführung an eine selbständige Tätigkeit",4,IF(CV11="§ 45 Abs. 1 Satz 1 Nr. 5 SGB III Stabilisierung einer Beschäftigungsaufnahme (spezifisch für Teilnehmer aus dem Rechtskreis SGB II)",5,0)))))</f>
        <v>0</v>
      </c>
      <c r="CW12" s="147">
        <f>IF(CW11="§ 45 Abs. 1 Satz 1 Nr. 1 SGB III Heranführung an den Ausbildungs- und Arbeitsmarkt",1,IF(CW11="§ 45 Abs. 1 Satz 1 Nr. 2 SGB III Feststellung, Verringerung oder Beseitigung von Vermittlungshemmnissen",2,IF(CW11="§ 45 Abs. 1 Satz 1 Nr. 2 SGB III Feststellung, Verringerung oder Beseitigung von Vermittlungshemmnissen (spezifisch für Teilnehmer aus dem Rechtskreis SGB II)",3,IF(CW11="§ 45 Abs. 1 Satz 1 Nr. 4 SGB III Heranführung an eine selbständige Tätigkeit",4,IF(CW11="§ 45 Abs. 1 Satz 1 Nr. 5 SGB III Stabilisierung einer Beschäftigungsaufnahme (spezifisch für Teilnehmer aus dem Rechtskreis SGB II)",5,0)))))</f>
        <v>0</v>
      </c>
    </row>
    <row r="13" spans="1:101" ht="20.100000000000001" customHeight="1" x14ac:dyDescent="0.25">
      <c r="A13" s="264" t="s">
        <v>7</v>
      </c>
      <c r="B13" s="238"/>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152"/>
    </row>
    <row r="14" spans="1:101" ht="20.100000000000001" hidden="1" customHeight="1" x14ac:dyDescent="0.25">
      <c r="A14" s="263" t="s">
        <v>103</v>
      </c>
      <c r="B14" s="235">
        <f t="shared" ref="B14:AG14" si="17">IF(B13="Einzelmaßnahme",1,IF(B13="Gruppenmaßnahme im Klassenverband",2,0))</f>
        <v>0</v>
      </c>
      <c r="C14" s="32">
        <f t="shared" si="17"/>
        <v>0</v>
      </c>
      <c r="D14" s="32">
        <f t="shared" si="17"/>
        <v>0</v>
      </c>
      <c r="E14" s="32">
        <f t="shared" si="17"/>
        <v>0</v>
      </c>
      <c r="F14" s="32">
        <f t="shared" si="17"/>
        <v>0</v>
      </c>
      <c r="G14" s="32">
        <f t="shared" si="17"/>
        <v>0</v>
      </c>
      <c r="H14" s="32">
        <f t="shared" si="17"/>
        <v>0</v>
      </c>
      <c r="I14" s="32">
        <f t="shared" si="17"/>
        <v>0</v>
      </c>
      <c r="J14" s="32">
        <f t="shared" si="17"/>
        <v>0</v>
      </c>
      <c r="K14" s="32">
        <f t="shared" si="17"/>
        <v>0</v>
      </c>
      <c r="L14" s="32">
        <f t="shared" si="17"/>
        <v>0</v>
      </c>
      <c r="M14" s="32">
        <f t="shared" si="17"/>
        <v>0</v>
      </c>
      <c r="N14" s="32">
        <f t="shared" si="17"/>
        <v>0</v>
      </c>
      <c r="O14" s="32">
        <f t="shared" si="17"/>
        <v>0</v>
      </c>
      <c r="P14" s="32">
        <f t="shared" si="17"/>
        <v>0</v>
      </c>
      <c r="Q14" s="32">
        <f t="shared" si="17"/>
        <v>0</v>
      </c>
      <c r="R14" s="32">
        <f t="shared" si="17"/>
        <v>0</v>
      </c>
      <c r="S14" s="32">
        <f t="shared" si="17"/>
        <v>0</v>
      </c>
      <c r="T14" s="32">
        <f t="shared" si="17"/>
        <v>0</v>
      </c>
      <c r="U14" s="32">
        <f t="shared" si="17"/>
        <v>0</v>
      </c>
      <c r="V14" s="32">
        <f t="shared" si="17"/>
        <v>0</v>
      </c>
      <c r="W14" s="32">
        <f t="shared" si="17"/>
        <v>0</v>
      </c>
      <c r="X14" s="32">
        <f t="shared" si="17"/>
        <v>0</v>
      </c>
      <c r="Y14" s="32">
        <f t="shared" si="17"/>
        <v>0</v>
      </c>
      <c r="Z14" s="32">
        <f t="shared" si="17"/>
        <v>0</v>
      </c>
      <c r="AA14" s="32">
        <f t="shared" si="17"/>
        <v>0</v>
      </c>
      <c r="AB14" s="32">
        <f t="shared" si="17"/>
        <v>0</v>
      </c>
      <c r="AC14" s="32">
        <f t="shared" si="17"/>
        <v>0</v>
      </c>
      <c r="AD14" s="32">
        <f t="shared" si="17"/>
        <v>0</v>
      </c>
      <c r="AE14" s="32">
        <f t="shared" si="17"/>
        <v>0</v>
      </c>
      <c r="AF14" s="32">
        <f t="shared" si="17"/>
        <v>0</v>
      </c>
      <c r="AG14" s="32">
        <f t="shared" si="17"/>
        <v>0</v>
      </c>
      <c r="AH14" s="32">
        <f t="shared" ref="AH14:BM14" si="18">IF(AH13="Einzelmaßnahme",1,IF(AH13="Gruppenmaßnahme im Klassenverband",2,0))</f>
        <v>0</v>
      </c>
      <c r="AI14" s="32">
        <f t="shared" si="18"/>
        <v>0</v>
      </c>
      <c r="AJ14" s="32">
        <f t="shared" si="18"/>
        <v>0</v>
      </c>
      <c r="AK14" s="32">
        <f t="shared" si="18"/>
        <v>0</v>
      </c>
      <c r="AL14" s="32">
        <f t="shared" si="18"/>
        <v>0</v>
      </c>
      <c r="AM14" s="32">
        <f t="shared" si="18"/>
        <v>0</v>
      </c>
      <c r="AN14" s="32">
        <f t="shared" si="18"/>
        <v>0</v>
      </c>
      <c r="AO14" s="32">
        <f t="shared" si="18"/>
        <v>0</v>
      </c>
      <c r="AP14" s="32">
        <f t="shared" si="18"/>
        <v>0</v>
      </c>
      <c r="AQ14" s="32">
        <f t="shared" si="18"/>
        <v>0</v>
      </c>
      <c r="AR14" s="32">
        <f t="shared" si="18"/>
        <v>0</v>
      </c>
      <c r="AS14" s="32">
        <f t="shared" si="18"/>
        <v>0</v>
      </c>
      <c r="AT14" s="32">
        <f t="shared" si="18"/>
        <v>0</v>
      </c>
      <c r="AU14" s="32">
        <f t="shared" si="18"/>
        <v>0</v>
      </c>
      <c r="AV14" s="32">
        <f t="shared" si="18"/>
        <v>0</v>
      </c>
      <c r="AW14" s="32">
        <f t="shared" si="18"/>
        <v>0</v>
      </c>
      <c r="AX14" s="32">
        <f t="shared" si="18"/>
        <v>0</v>
      </c>
      <c r="AY14" s="32">
        <f t="shared" si="18"/>
        <v>0</v>
      </c>
      <c r="AZ14" s="32">
        <f t="shared" si="18"/>
        <v>0</v>
      </c>
      <c r="BA14" s="32">
        <f t="shared" si="18"/>
        <v>0</v>
      </c>
      <c r="BB14" s="32">
        <f t="shared" si="18"/>
        <v>0</v>
      </c>
      <c r="BC14" s="32">
        <f t="shared" si="18"/>
        <v>0</v>
      </c>
      <c r="BD14" s="32">
        <f t="shared" si="18"/>
        <v>0</v>
      </c>
      <c r="BE14" s="32">
        <f t="shared" si="18"/>
        <v>0</v>
      </c>
      <c r="BF14" s="32">
        <f t="shared" si="18"/>
        <v>0</v>
      </c>
      <c r="BG14" s="32">
        <f t="shared" si="18"/>
        <v>0</v>
      </c>
      <c r="BH14" s="32">
        <f t="shared" si="18"/>
        <v>0</v>
      </c>
      <c r="BI14" s="32">
        <f t="shared" si="18"/>
        <v>0</v>
      </c>
      <c r="BJ14" s="32">
        <f t="shared" si="18"/>
        <v>0</v>
      </c>
      <c r="BK14" s="32">
        <f t="shared" si="18"/>
        <v>0</v>
      </c>
      <c r="BL14" s="32">
        <f t="shared" si="18"/>
        <v>0</v>
      </c>
      <c r="BM14" s="32">
        <f t="shared" si="18"/>
        <v>0</v>
      </c>
      <c r="BN14" s="32">
        <f t="shared" ref="BN14:CS14" si="19">IF(BN13="Einzelmaßnahme",1,IF(BN13="Gruppenmaßnahme im Klassenverband",2,0))</f>
        <v>0</v>
      </c>
      <c r="BO14" s="32">
        <f t="shared" si="19"/>
        <v>0</v>
      </c>
      <c r="BP14" s="32">
        <f t="shared" si="19"/>
        <v>0</v>
      </c>
      <c r="BQ14" s="32">
        <f t="shared" si="19"/>
        <v>0</v>
      </c>
      <c r="BR14" s="32">
        <f t="shared" si="19"/>
        <v>0</v>
      </c>
      <c r="BS14" s="32">
        <f t="shared" si="19"/>
        <v>0</v>
      </c>
      <c r="BT14" s="32">
        <f t="shared" si="19"/>
        <v>0</v>
      </c>
      <c r="BU14" s="32">
        <f t="shared" si="19"/>
        <v>0</v>
      </c>
      <c r="BV14" s="32">
        <f t="shared" si="19"/>
        <v>0</v>
      </c>
      <c r="BW14" s="32">
        <f t="shared" si="19"/>
        <v>0</v>
      </c>
      <c r="BX14" s="32">
        <f t="shared" si="19"/>
        <v>0</v>
      </c>
      <c r="BY14" s="32">
        <f t="shared" si="19"/>
        <v>0</v>
      </c>
      <c r="BZ14" s="32">
        <f t="shared" si="19"/>
        <v>0</v>
      </c>
      <c r="CA14" s="32">
        <f t="shared" si="19"/>
        <v>0</v>
      </c>
      <c r="CB14" s="32">
        <f t="shared" si="19"/>
        <v>0</v>
      </c>
      <c r="CC14" s="32">
        <f t="shared" si="19"/>
        <v>0</v>
      </c>
      <c r="CD14" s="32">
        <f t="shared" si="19"/>
        <v>0</v>
      </c>
      <c r="CE14" s="32">
        <f t="shared" si="19"/>
        <v>0</v>
      </c>
      <c r="CF14" s="32">
        <f t="shared" si="19"/>
        <v>0</v>
      </c>
      <c r="CG14" s="32">
        <f t="shared" si="19"/>
        <v>0</v>
      </c>
      <c r="CH14" s="32">
        <f t="shared" si="19"/>
        <v>0</v>
      </c>
      <c r="CI14" s="32">
        <f t="shared" si="19"/>
        <v>0</v>
      </c>
      <c r="CJ14" s="32">
        <f t="shared" si="19"/>
        <v>0</v>
      </c>
      <c r="CK14" s="32">
        <f t="shared" si="19"/>
        <v>0</v>
      </c>
      <c r="CL14" s="32">
        <f t="shared" si="19"/>
        <v>0</v>
      </c>
      <c r="CM14" s="32">
        <f t="shared" si="19"/>
        <v>0</v>
      </c>
      <c r="CN14" s="32">
        <f t="shared" si="19"/>
        <v>0</v>
      </c>
      <c r="CO14" s="32">
        <f t="shared" si="19"/>
        <v>0</v>
      </c>
      <c r="CP14" s="32">
        <f t="shared" si="19"/>
        <v>0</v>
      </c>
      <c r="CQ14" s="32">
        <f t="shared" si="19"/>
        <v>0</v>
      </c>
      <c r="CR14" s="32">
        <f t="shared" si="19"/>
        <v>0</v>
      </c>
      <c r="CS14" s="32">
        <f t="shared" si="19"/>
        <v>0</v>
      </c>
      <c r="CT14" s="32">
        <f>IF(CT13="Einzelmaßnahme",1,IF(CT13="Gruppenmaßnahme im Klassenverband",2,0))</f>
        <v>0</v>
      </c>
      <c r="CU14" s="32">
        <f>IF(CU13="Einzelmaßnahme",1,IF(CU13="Gruppenmaßnahme im Klassenverband",2,0))</f>
        <v>0</v>
      </c>
      <c r="CV14" s="32">
        <f>IF(CV13="Einzelmaßnahme",1,IF(CV13="Gruppenmaßnahme im Klassenverband",2,0))</f>
        <v>0</v>
      </c>
      <c r="CW14" s="147">
        <f>IF(CW13="Einzelmaßnahme",1,IF(CW13="Gruppenmaßnahme im Klassenverband",2,0))</f>
        <v>0</v>
      </c>
    </row>
    <row r="15" spans="1:101" ht="20.100000000000001" customHeight="1" x14ac:dyDescent="0.25">
      <c r="A15" s="264" t="s">
        <v>31</v>
      </c>
      <c r="B15" s="239">
        <v>15</v>
      </c>
      <c r="C15" s="65">
        <v>15</v>
      </c>
      <c r="D15" s="65">
        <f t="shared" ref="D15:AG15" si="20">IF(D14=1,1,15)</f>
        <v>15</v>
      </c>
      <c r="E15" s="65">
        <f t="shared" si="20"/>
        <v>15</v>
      </c>
      <c r="F15" s="65">
        <f t="shared" si="20"/>
        <v>15</v>
      </c>
      <c r="G15" s="65">
        <f t="shared" si="20"/>
        <v>15</v>
      </c>
      <c r="H15" s="65">
        <f t="shared" si="20"/>
        <v>15</v>
      </c>
      <c r="I15" s="65">
        <f t="shared" si="20"/>
        <v>15</v>
      </c>
      <c r="J15" s="65">
        <f t="shared" si="20"/>
        <v>15</v>
      </c>
      <c r="K15" s="65">
        <f t="shared" si="20"/>
        <v>15</v>
      </c>
      <c r="L15" s="65">
        <f t="shared" si="20"/>
        <v>15</v>
      </c>
      <c r="M15" s="65">
        <f t="shared" si="20"/>
        <v>15</v>
      </c>
      <c r="N15" s="65">
        <f t="shared" si="20"/>
        <v>15</v>
      </c>
      <c r="O15" s="65">
        <f t="shared" si="20"/>
        <v>15</v>
      </c>
      <c r="P15" s="65">
        <f t="shared" si="20"/>
        <v>15</v>
      </c>
      <c r="Q15" s="65">
        <f t="shared" si="20"/>
        <v>15</v>
      </c>
      <c r="R15" s="65">
        <f t="shared" si="20"/>
        <v>15</v>
      </c>
      <c r="S15" s="65">
        <f t="shared" si="20"/>
        <v>15</v>
      </c>
      <c r="T15" s="65">
        <f t="shared" si="20"/>
        <v>15</v>
      </c>
      <c r="U15" s="65">
        <f t="shared" si="20"/>
        <v>15</v>
      </c>
      <c r="V15" s="65">
        <f t="shared" si="20"/>
        <v>15</v>
      </c>
      <c r="W15" s="65">
        <f t="shared" si="20"/>
        <v>15</v>
      </c>
      <c r="X15" s="65">
        <f t="shared" si="20"/>
        <v>15</v>
      </c>
      <c r="Y15" s="65">
        <f t="shared" si="20"/>
        <v>15</v>
      </c>
      <c r="Z15" s="65">
        <f t="shared" si="20"/>
        <v>15</v>
      </c>
      <c r="AA15" s="65">
        <f t="shared" si="20"/>
        <v>15</v>
      </c>
      <c r="AB15" s="65">
        <f t="shared" si="20"/>
        <v>15</v>
      </c>
      <c r="AC15" s="65">
        <f t="shared" si="20"/>
        <v>15</v>
      </c>
      <c r="AD15" s="65">
        <f t="shared" si="20"/>
        <v>15</v>
      </c>
      <c r="AE15" s="65">
        <f t="shared" si="20"/>
        <v>15</v>
      </c>
      <c r="AF15" s="65">
        <f t="shared" si="20"/>
        <v>15</v>
      </c>
      <c r="AG15" s="65">
        <f t="shared" si="20"/>
        <v>15</v>
      </c>
      <c r="AH15" s="65">
        <f t="shared" ref="AH15:BM15" si="21">IF(AH14=1,1,15)</f>
        <v>15</v>
      </c>
      <c r="AI15" s="65">
        <f t="shared" si="21"/>
        <v>15</v>
      </c>
      <c r="AJ15" s="65">
        <f t="shared" si="21"/>
        <v>15</v>
      </c>
      <c r="AK15" s="65">
        <f t="shared" si="21"/>
        <v>15</v>
      </c>
      <c r="AL15" s="65">
        <f t="shared" si="21"/>
        <v>15</v>
      </c>
      <c r="AM15" s="65">
        <f t="shared" si="21"/>
        <v>15</v>
      </c>
      <c r="AN15" s="65">
        <f t="shared" si="21"/>
        <v>15</v>
      </c>
      <c r="AO15" s="65">
        <f t="shared" si="21"/>
        <v>15</v>
      </c>
      <c r="AP15" s="65">
        <f t="shared" si="21"/>
        <v>15</v>
      </c>
      <c r="AQ15" s="65">
        <f t="shared" si="21"/>
        <v>15</v>
      </c>
      <c r="AR15" s="65">
        <f t="shared" si="21"/>
        <v>15</v>
      </c>
      <c r="AS15" s="65">
        <f t="shared" si="21"/>
        <v>15</v>
      </c>
      <c r="AT15" s="65">
        <f t="shared" si="21"/>
        <v>15</v>
      </c>
      <c r="AU15" s="65">
        <f t="shared" si="21"/>
        <v>15</v>
      </c>
      <c r="AV15" s="65">
        <f t="shared" si="21"/>
        <v>15</v>
      </c>
      <c r="AW15" s="65">
        <f t="shared" si="21"/>
        <v>15</v>
      </c>
      <c r="AX15" s="65">
        <f t="shared" si="21"/>
        <v>15</v>
      </c>
      <c r="AY15" s="65">
        <f t="shared" si="21"/>
        <v>15</v>
      </c>
      <c r="AZ15" s="65">
        <f t="shared" si="21"/>
        <v>15</v>
      </c>
      <c r="BA15" s="65">
        <f t="shared" si="21"/>
        <v>15</v>
      </c>
      <c r="BB15" s="65">
        <f t="shared" si="21"/>
        <v>15</v>
      </c>
      <c r="BC15" s="65">
        <f t="shared" si="21"/>
        <v>15</v>
      </c>
      <c r="BD15" s="65">
        <f t="shared" si="21"/>
        <v>15</v>
      </c>
      <c r="BE15" s="65">
        <f t="shared" si="21"/>
        <v>15</v>
      </c>
      <c r="BF15" s="65">
        <f t="shared" si="21"/>
        <v>15</v>
      </c>
      <c r="BG15" s="65">
        <f t="shared" si="21"/>
        <v>15</v>
      </c>
      <c r="BH15" s="65">
        <f t="shared" si="21"/>
        <v>15</v>
      </c>
      <c r="BI15" s="65">
        <f t="shared" si="21"/>
        <v>15</v>
      </c>
      <c r="BJ15" s="65">
        <f t="shared" si="21"/>
        <v>15</v>
      </c>
      <c r="BK15" s="65">
        <f t="shared" si="21"/>
        <v>15</v>
      </c>
      <c r="BL15" s="65">
        <f t="shared" si="21"/>
        <v>15</v>
      </c>
      <c r="BM15" s="65">
        <f t="shared" si="21"/>
        <v>15</v>
      </c>
      <c r="BN15" s="65">
        <f t="shared" ref="BN15:CS15" si="22">IF(BN14=1,1,15)</f>
        <v>15</v>
      </c>
      <c r="BO15" s="65">
        <f t="shared" si="22"/>
        <v>15</v>
      </c>
      <c r="BP15" s="65">
        <f t="shared" si="22"/>
        <v>15</v>
      </c>
      <c r="BQ15" s="65">
        <f t="shared" si="22"/>
        <v>15</v>
      </c>
      <c r="BR15" s="65">
        <f t="shared" si="22"/>
        <v>15</v>
      </c>
      <c r="BS15" s="65">
        <f t="shared" si="22"/>
        <v>15</v>
      </c>
      <c r="BT15" s="65">
        <f t="shared" si="22"/>
        <v>15</v>
      </c>
      <c r="BU15" s="65">
        <f t="shared" si="22"/>
        <v>15</v>
      </c>
      <c r="BV15" s="65">
        <f t="shared" si="22"/>
        <v>15</v>
      </c>
      <c r="BW15" s="65">
        <f t="shared" si="22"/>
        <v>15</v>
      </c>
      <c r="BX15" s="65">
        <f t="shared" si="22"/>
        <v>15</v>
      </c>
      <c r="BY15" s="65">
        <f t="shared" si="22"/>
        <v>15</v>
      </c>
      <c r="BZ15" s="65">
        <f t="shared" si="22"/>
        <v>15</v>
      </c>
      <c r="CA15" s="65">
        <f t="shared" si="22"/>
        <v>15</v>
      </c>
      <c r="CB15" s="65">
        <f t="shared" si="22"/>
        <v>15</v>
      </c>
      <c r="CC15" s="65">
        <f t="shared" si="22"/>
        <v>15</v>
      </c>
      <c r="CD15" s="65">
        <f t="shared" si="22"/>
        <v>15</v>
      </c>
      <c r="CE15" s="65">
        <f t="shared" si="22"/>
        <v>15</v>
      </c>
      <c r="CF15" s="65">
        <f t="shared" si="22"/>
        <v>15</v>
      </c>
      <c r="CG15" s="65">
        <f t="shared" si="22"/>
        <v>15</v>
      </c>
      <c r="CH15" s="65">
        <f t="shared" si="22"/>
        <v>15</v>
      </c>
      <c r="CI15" s="65">
        <f t="shared" si="22"/>
        <v>15</v>
      </c>
      <c r="CJ15" s="65">
        <f t="shared" si="22"/>
        <v>15</v>
      </c>
      <c r="CK15" s="65">
        <f t="shared" si="22"/>
        <v>15</v>
      </c>
      <c r="CL15" s="65">
        <f t="shared" si="22"/>
        <v>15</v>
      </c>
      <c r="CM15" s="65">
        <f t="shared" si="22"/>
        <v>15</v>
      </c>
      <c r="CN15" s="65">
        <f t="shared" si="22"/>
        <v>15</v>
      </c>
      <c r="CO15" s="65">
        <f t="shared" si="22"/>
        <v>15</v>
      </c>
      <c r="CP15" s="65">
        <f t="shared" si="22"/>
        <v>15</v>
      </c>
      <c r="CQ15" s="65">
        <f t="shared" si="22"/>
        <v>15</v>
      </c>
      <c r="CR15" s="65">
        <f t="shared" si="22"/>
        <v>15</v>
      </c>
      <c r="CS15" s="65">
        <f t="shared" si="22"/>
        <v>15</v>
      </c>
      <c r="CT15" s="65">
        <v>15</v>
      </c>
      <c r="CU15" s="65">
        <f>IF(CU14=1,1,15)</f>
        <v>15</v>
      </c>
      <c r="CV15" s="65">
        <f>IF(CV14=1,1,15)</f>
        <v>15</v>
      </c>
      <c r="CW15" s="153">
        <f>IF(CW14=1,1,15)</f>
        <v>15</v>
      </c>
    </row>
    <row r="16" spans="1:101" ht="20.100000000000001" hidden="1" customHeight="1" x14ac:dyDescent="0.25">
      <c r="A16" s="263" t="s">
        <v>115</v>
      </c>
      <c r="B16" s="235" t="str">
        <f>B12&amp;" "&amp;B14&amp;" "</f>
        <v xml:space="preserve">0 0 </v>
      </c>
      <c r="C16" s="235" t="str">
        <f t="shared" ref="C16:BN16" si="23">C12&amp;" "&amp;C14&amp;" "</f>
        <v xml:space="preserve">0 0 </v>
      </c>
      <c r="D16" s="235" t="str">
        <f t="shared" si="23"/>
        <v xml:space="preserve">0 0 </v>
      </c>
      <c r="E16" s="235" t="str">
        <f t="shared" si="23"/>
        <v xml:space="preserve">0 0 </v>
      </c>
      <c r="F16" s="235" t="str">
        <f t="shared" si="23"/>
        <v xml:space="preserve">0 0 </v>
      </c>
      <c r="G16" s="235" t="str">
        <f t="shared" si="23"/>
        <v xml:space="preserve">0 0 </v>
      </c>
      <c r="H16" s="235" t="str">
        <f t="shared" si="23"/>
        <v xml:space="preserve">0 0 </v>
      </c>
      <c r="I16" s="235" t="str">
        <f t="shared" si="23"/>
        <v xml:space="preserve">0 0 </v>
      </c>
      <c r="J16" s="235" t="str">
        <f t="shared" si="23"/>
        <v xml:space="preserve">0 0 </v>
      </c>
      <c r="K16" s="235" t="str">
        <f t="shared" si="23"/>
        <v xml:space="preserve">0 0 </v>
      </c>
      <c r="L16" s="235" t="str">
        <f t="shared" si="23"/>
        <v xml:space="preserve">0 0 </v>
      </c>
      <c r="M16" s="235" t="str">
        <f t="shared" si="23"/>
        <v xml:space="preserve">0 0 </v>
      </c>
      <c r="N16" s="235" t="str">
        <f t="shared" si="23"/>
        <v xml:space="preserve">0 0 </v>
      </c>
      <c r="O16" s="235" t="str">
        <f t="shared" si="23"/>
        <v xml:space="preserve">0 0 </v>
      </c>
      <c r="P16" s="235" t="str">
        <f t="shared" si="23"/>
        <v xml:space="preserve">0 0 </v>
      </c>
      <c r="Q16" s="235" t="str">
        <f t="shared" si="23"/>
        <v xml:space="preserve">0 0 </v>
      </c>
      <c r="R16" s="235" t="str">
        <f t="shared" si="23"/>
        <v xml:space="preserve">0 0 </v>
      </c>
      <c r="S16" s="235" t="str">
        <f t="shared" si="23"/>
        <v xml:space="preserve">0 0 </v>
      </c>
      <c r="T16" s="235" t="str">
        <f t="shared" si="23"/>
        <v xml:space="preserve">0 0 </v>
      </c>
      <c r="U16" s="235" t="str">
        <f t="shared" si="23"/>
        <v xml:space="preserve">0 0 </v>
      </c>
      <c r="V16" s="235" t="str">
        <f t="shared" si="23"/>
        <v xml:space="preserve">0 0 </v>
      </c>
      <c r="W16" s="235" t="str">
        <f t="shared" si="23"/>
        <v xml:space="preserve">0 0 </v>
      </c>
      <c r="X16" s="235" t="str">
        <f t="shared" si="23"/>
        <v xml:space="preserve">0 0 </v>
      </c>
      <c r="Y16" s="235" t="str">
        <f t="shared" si="23"/>
        <v xml:space="preserve">0 0 </v>
      </c>
      <c r="Z16" s="235" t="str">
        <f t="shared" si="23"/>
        <v xml:space="preserve">0 0 </v>
      </c>
      <c r="AA16" s="235" t="str">
        <f t="shared" si="23"/>
        <v xml:space="preserve">0 0 </v>
      </c>
      <c r="AB16" s="235" t="str">
        <f t="shared" si="23"/>
        <v xml:space="preserve">0 0 </v>
      </c>
      <c r="AC16" s="235" t="str">
        <f t="shared" si="23"/>
        <v xml:space="preserve">0 0 </v>
      </c>
      <c r="AD16" s="235" t="str">
        <f t="shared" si="23"/>
        <v xml:space="preserve">0 0 </v>
      </c>
      <c r="AE16" s="235" t="str">
        <f t="shared" si="23"/>
        <v xml:space="preserve">0 0 </v>
      </c>
      <c r="AF16" s="235" t="str">
        <f t="shared" si="23"/>
        <v xml:space="preserve">0 0 </v>
      </c>
      <c r="AG16" s="235" t="str">
        <f t="shared" si="23"/>
        <v xml:space="preserve">0 0 </v>
      </c>
      <c r="AH16" s="235" t="str">
        <f t="shared" si="23"/>
        <v xml:space="preserve">0 0 </v>
      </c>
      <c r="AI16" s="235" t="str">
        <f t="shared" si="23"/>
        <v xml:space="preserve">0 0 </v>
      </c>
      <c r="AJ16" s="235" t="str">
        <f t="shared" si="23"/>
        <v xml:space="preserve">0 0 </v>
      </c>
      <c r="AK16" s="235" t="str">
        <f t="shared" si="23"/>
        <v xml:space="preserve">0 0 </v>
      </c>
      <c r="AL16" s="235" t="str">
        <f t="shared" si="23"/>
        <v xml:space="preserve">0 0 </v>
      </c>
      <c r="AM16" s="235" t="str">
        <f t="shared" si="23"/>
        <v xml:space="preserve">0 0 </v>
      </c>
      <c r="AN16" s="235" t="str">
        <f t="shared" si="23"/>
        <v xml:space="preserve">0 0 </v>
      </c>
      <c r="AO16" s="235" t="str">
        <f t="shared" si="23"/>
        <v xml:space="preserve">0 0 </v>
      </c>
      <c r="AP16" s="235" t="str">
        <f t="shared" si="23"/>
        <v xml:space="preserve">0 0 </v>
      </c>
      <c r="AQ16" s="235" t="str">
        <f t="shared" si="23"/>
        <v xml:space="preserve">0 0 </v>
      </c>
      <c r="AR16" s="235" t="str">
        <f t="shared" si="23"/>
        <v xml:space="preserve">0 0 </v>
      </c>
      <c r="AS16" s="235" t="str">
        <f t="shared" si="23"/>
        <v xml:space="preserve">0 0 </v>
      </c>
      <c r="AT16" s="235" t="str">
        <f t="shared" si="23"/>
        <v xml:space="preserve">0 0 </v>
      </c>
      <c r="AU16" s="235" t="str">
        <f t="shared" si="23"/>
        <v xml:space="preserve">0 0 </v>
      </c>
      <c r="AV16" s="235" t="str">
        <f t="shared" si="23"/>
        <v xml:space="preserve">0 0 </v>
      </c>
      <c r="AW16" s="235" t="str">
        <f t="shared" si="23"/>
        <v xml:space="preserve">0 0 </v>
      </c>
      <c r="AX16" s="235" t="str">
        <f t="shared" si="23"/>
        <v xml:space="preserve">0 0 </v>
      </c>
      <c r="AY16" s="235" t="str">
        <f t="shared" si="23"/>
        <v xml:space="preserve">0 0 </v>
      </c>
      <c r="AZ16" s="235" t="str">
        <f t="shared" si="23"/>
        <v xml:space="preserve">0 0 </v>
      </c>
      <c r="BA16" s="235" t="str">
        <f t="shared" si="23"/>
        <v xml:space="preserve">0 0 </v>
      </c>
      <c r="BB16" s="235" t="str">
        <f t="shared" si="23"/>
        <v xml:space="preserve">0 0 </v>
      </c>
      <c r="BC16" s="235" t="str">
        <f t="shared" si="23"/>
        <v xml:space="preserve">0 0 </v>
      </c>
      <c r="BD16" s="235" t="str">
        <f t="shared" si="23"/>
        <v xml:space="preserve">0 0 </v>
      </c>
      <c r="BE16" s="235" t="str">
        <f t="shared" si="23"/>
        <v xml:space="preserve">0 0 </v>
      </c>
      <c r="BF16" s="235" t="str">
        <f t="shared" si="23"/>
        <v xml:space="preserve">0 0 </v>
      </c>
      <c r="BG16" s="235" t="str">
        <f t="shared" si="23"/>
        <v xml:space="preserve">0 0 </v>
      </c>
      <c r="BH16" s="235" t="str">
        <f t="shared" si="23"/>
        <v xml:space="preserve">0 0 </v>
      </c>
      <c r="BI16" s="235" t="str">
        <f t="shared" si="23"/>
        <v xml:space="preserve">0 0 </v>
      </c>
      <c r="BJ16" s="235" t="str">
        <f t="shared" si="23"/>
        <v xml:space="preserve">0 0 </v>
      </c>
      <c r="BK16" s="235" t="str">
        <f t="shared" si="23"/>
        <v xml:space="preserve">0 0 </v>
      </c>
      <c r="BL16" s="235" t="str">
        <f t="shared" si="23"/>
        <v xml:space="preserve">0 0 </v>
      </c>
      <c r="BM16" s="235" t="str">
        <f t="shared" si="23"/>
        <v xml:space="preserve">0 0 </v>
      </c>
      <c r="BN16" s="235" t="str">
        <f t="shared" si="23"/>
        <v xml:space="preserve">0 0 </v>
      </c>
      <c r="BO16" s="235" t="str">
        <f t="shared" ref="BO16:CW16" si="24">BO12&amp;" "&amp;BO14&amp;" "</f>
        <v xml:space="preserve">0 0 </v>
      </c>
      <c r="BP16" s="235" t="str">
        <f t="shared" si="24"/>
        <v xml:space="preserve">0 0 </v>
      </c>
      <c r="BQ16" s="235" t="str">
        <f t="shared" si="24"/>
        <v xml:space="preserve">0 0 </v>
      </c>
      <c r="BR16" s="235" t="str">
        <f t="shared" si="24"/>
        <v xml:space="preserve">0 0 </v>
      </c>
      <c r="BS16" s="235" t="str">
        <f t="shared" si="24"/>
        <v xml:space="preserve">0 0 </v>
      </c>
      <c r="BT16" s="235" t="str">
        <f t="shared" si="24"/>
        <v xml:space="preserve">0 0 </v>
      </c>
      <c r="BU16" s="235" t="str">
        <f t="shared" si="24"/>
        <v xml:space="preserve">0 0 </v>
      </c>
      <c r="BV16" s="235" t="str">
        <f t="shared" si="24"/>
        <v xml:space="preserve">0 0 </v>
      </c>
      <c r="BW16" s="235" t="str">
        <f t="shared" si="24"/>
        <v xml:space="preserve">0 0 </v>
      </c>
      <c r="BX16" s="235" t="str">
        <f t="shared" si="24"/>
        <v xml:space="preserve">0 0 </v>
      </c>
      <c r="BY16" s="235" t="str">
        <f t="shared" si="24"/>
        <v xml:space="preserve">0 0 </v>
      </c>
      <c r="BZ16" s="235" t="str">
        <f t="shared" si="24"/>
        <v xml:space="preserve">0 0 </v>
      </c>
      <c r="CA16" s="235" t="str">
        <f t="shared" si="24"/>
        <v xml:space="preserve">0 0 </v>
      </c>
      <c r="CB16" s="235" t="str">
        <f t="shared" si="24"/>
        <v xml:space="preserve">0 0 </v>
      </c>
      <c r="CC16" s="235" t="str">
        <f t="shared" si="24"/>
        <v xml:space="preserve">0 0 </v>
      </c>
      <c r="CD16" s="235" t="str">
        <f t="shared" si="24"/>
        <v xml:space="preserve">0 0 </v>
      </c>
      <c r="CE16" s="235" t="str">
        <f t="shared" si="24"/>
        <v xml:space="preserve">0 0 </v>
      </c>
      <c r="CF16" s="235" t="str">
        <f t="shared" si="24"/>
        <v xml:space="preserve">0 0 </v>
      </c>
      <c r="CG16" s="235" t="str">
        <f t="shared" si="24"/>
        <v xml:space="preserve">0 0 </v>
      </c>
      <c r="CH16" s="235" t="str">
        <f t="shared" si="24"/>
        <v xml:space="preserve">0 0 </v>
      </c>
      <c r="CI16" s="235" t="str">
        <f t="shared" si="24"/>
        <v xml:space="preserve">0 0 </v>
      </c>
      <c r="CJ16" s="235" t="str">
        <f t="shared" si="24"/>
        <v xml:space="preserve">0 0 </v>
      </c>
      <c r="CK16" s="235" t="str">
        <f t="shared" si="24"/>
        <v xml:space="preserve">0 0 </v>
      </c>
      <c r="CL16" s="235" t="str">
        <f t="shared" si="24"/>
        <v xml:space="preserve">0 0 </v>
      </c>
      <c r="CM16" s="235" t="str">
        <f t="shared" si="24"/>
        <v xml:space="preserve">0 0 </v>
      </c>
      <c r="CN16" s="235" t="str">
        <f t="shared" si="24"/>
        <v xml:space="preserve">0 0 </v>
      </c>
      <c r="CO16" s="235" t="str">
        <f t="shared" si="24"/>
        <v xml:space="preserve">0 0 </v>
      </c>
      <c r="CP16" s="235" t="str">
        <f t="shared" si="24"/>
        <v xml:space="preserve">0 0 </v>
      </c>
      <c r="CQ16" s="235" t="str">
        <f t="shared" si="24"/>
        <v xml:space="preserve">0 0 </v>
      </c>
      <c r="CR16" s="235" t="str">
        <f t="shared" si="24"/>
        <v xml:space="preserve">0 0 </v>
      </c>
      <c r="CS16" s="235" t="str">
        <f t="shared" si="24"/>
        <v xml:space="preserve">0 0 </v>
      </c>
      <c r="CT16" s="235" t="str">
        <f t="shared" si="24"/>
        <v xml:space="preserve">0 0 </v>
      </c>
      <c r="CU16" s="235" t="str">
        <f t="shared" si="24"/>
        <v xml:space="preserve">0 0 </v>
      </c>
      <c r="CV16" s="235" t="str">
        <f t="shared" si="24"/>
        <v xml:space="preserve">0 0 </v>
      </c>
      <c r="CW16" s="235" t="str">
        <f t="shared" si="24"/>
        <v xml:space="preserve">0 0 </v>
      </c>
    </row>
    <row r="17" spans="1:201" ht="39" thickBot="1" x14ac:dyDescent="0.3">
      <c r="A17" s="450" t="s">
        <v>458</v>
      </c>
      <c r="B17" s="451">
        <v>0</v>
      </c>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row>
    <row r="18" spans="1:201" s="67" customFormat="1" ht="9" customHeight="1" thickTop="1" thickBot="1" x14ac:dyDescent="0.3">
      <c r="A18" s="266"/>
      <c r="B18" s="240"/>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4"/>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row>
    <row r="19" spans="1:201" s="72" customFormat="1" ht="24.95" customHeight="1" thickTop="1" x14ac:dyDescent="0.25">
      <c r="A19" s="267" t="s">
        <v>97</v>
      </c>
      <c r="B19" s="24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2"/>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row>
    <row r="20" spans="1:201" ht="20.100000000000001" customHeight="1" x14ac:dyDescent="0.25">
      <c r="A20" s="264" t="s">
        <v>96</v>
      </c>
      <c r="B20" s="239"/>
      <c r="C20" s="65"/>
      <c r="D20" s="65">
        <v>0</v>
      </c>
      <c r="E20" s="65">
        <v>0</v>
      </c>
      <c r="F20" s="65">
        <v>0</v>
      </c>
      <c r="G20" s="65">
        <v>0</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65">
        <v>0</v>
      </c>
      <c r="AE20" s="65">
        <v>0</v>
      </c>
      <c r="AF20" s="65">
        <v>0</v>
      </c>
      <c r="AG20" s="65">
        <v>0</v>
      </c>
      <c r="AH20" s="65">
        <v>0</v>
      </c>
      <c r="AI20" s="65">
        <v>0</v>
      </c>
      <c r="AJ20" s="65">
        <v>0</v>
      </c>
      <c r="AK20" s="65">
        <v>0</v>
      </c>
      <c r="AL20" s="65">
        <v>0</v>
      </c>
      <c r="AM20" s="65">
        <v>0</v>
      </c>
      <c r="AN20" s="65">
        <v>0</v>
      </c>
      <c r="AO20" s="65">
        <v>0</v>
      </c>
      <c r="AP20" s="65">
        <v>0</v>
      </c>
      <c r="AQ20" s="65">
        <v>0</v>
      </c>
      <c r="AR20" s="65">
        <v>0</v>
      </c>
      <c r="AS20" s="65">
        <v>0</v>
      </c>
      <c r="AT20" s="65">
        <v>0</v>
      </c>
      <c r="AU20" s="65">
        <v>0</v>
      </c>
      <c r="AV20" s="65">
        <v>0</v>
      </c>
      <c r="AW20" s="65">
        <v>0</v>
      </c>
      <c r="AX20" s="65">
        <v>0</v>
      </c>
      <c r="AY20" s="65">
        <v>0</v>
      </c>
      <c r="AZ20" s="65">
        <v>0</v>
      </c>
      <c r="BA20" s="65">
        <v>0</v>
      </c>
      <c r="BB20" s="65">
        <v>0</v>
      </c>
      <c r="BC20" s="65">
        <v>0</v>
      </c>
      <c r="BD20" s="65">
        <v>0</v>
      </c>
      <c r="BE20" s="65">
        <v>0</v>
      </c>
      <c r="BF20" s="65">
        <v>0</v>
      </c>
      <c r="BG20" s="65">
        <v>0</v>
      </c>
      <c r="BH20" s="65">
        <v>0</v>
      </c>
      <c r="BI20" s="65">
        <v>0</v>
      </c>
      <c r="BJ20" s="65">
        <v>0</v>
      </c>
      <c r="BK20" s="65">
        <v>0</v>
      </c>
      <c r="BL20" s="65">
        <v>0</v>
      </c>
      <c r="BM20" s="65">
        <v>0</v>
      </c>
      <c r="BN20" s="65">
        <v>0</v>
      </c>
      <c r="BO20" s="65">
        <v>0</v>
      </c>
      <c r="BP20" s="65">
        <v>0</v>
      </c>
      <c r="BQ20" s="65">
        <v>0</v>
      </c>
      <c r="BR20" s="65">
        <v>0</v>
      </c>
      <c r="BS20" s="65">
        <v>0</v>
      </c>
      <c r="BT20" s="65">
        <v>0</v>
      </c>
      <c r="BU20" s="65">
        <v>0</v>
      </c>
      <c r="BV20" s="65">
        <v>0</v>
      </c>
      <c r="BW20" s="65">
        <v>0</v>
      </c>
      <c r="BX20" s="65">
        <v>0</v>
      </c>
      <c r="BY20" s="65">
        <v>0</v>
      </c>
      <c r="BZ20" s="65">
        <v>0</v>
      </c>
      <c r="CA20" s="65">
        <v>0</v>
      </c>
      <c r="CB20" s="65">
        <v>0</v>
      </c>
      <c r="CC20" s="65">
        <v>0</v>
      </c>
      <c r="CD20" s="65">
        <v>0</v>
      </c>
      <c r="CE20" s="65">
        <v>0</v>
      </c>
      <c r="CF20" s="65">
        <v>0</v>
      </c>
      <c r="CG20" s="65">
        <v>0</v>
      </c>
      <c r="CH20" s="65">
        <v>0</v>
      </c>
      <c r="CI20" s="65">
        <v>0</v>
      </c>
      <c r="CJ20" s="65">
        <v>0</v>
      </c>
      <c r="CK20" s="65">
        <v>0</v>
      </c>
      <c r="CL20" s="65">
        <v>0</v>
      </c>
      <c r="CM20" s="65">
        <v>0</v>
      </c>
      <c r="CN20" s="65">
        <v>0</v>
      </c>
      <c r="CO20" s="65">
        <v>0</v>
      </c>
      <c r="CP20" s="65">
        <v>0</v>
      </c>
      <c r="CQ20" s="65">
        <v>0</v>
      </c>
      <c r="CR20" s="65">
        <v>0</v>
      </c>
      <c r="CS20" s="65">
        <v>0</v>
      </c>
      <c r="CT20" s="65">
        <v>0</v>
      </c>
      <c r="CU20" s="65">
        <v>0</v>
      </c>
      <c r="CV20" s="65">
        <v>0</v>
      </c>
      <c r="CW20" s="153">
        <v>0</v>
      </c>
    </row>
    <row r="21" spans="1:201" ht="20.100000000000001" customHeight="1" x14ac:dyDescent="0.25">
      <c r="A21" s="264" t="s">
        <v>22</v>
      </c>
      <c r="B21" s="239" t="s">
        <v>89</v>
      </c>
      <c r="C21" s="239" t="s">
        <v>89</v>
      </c>
      <c r="D21" s="239" t="s">
        <v>89</v>
      </c>
      <c r="E21" s="239" t="s">
        <v>89</v>
      </c>
      <c r="F21" s="239" t="s">
        <v>89</v>
      </c>
      <c r="G21" s="239" t="s">
        <v>89</v>
      </c>
      <c r="H21" s="239" t="s">
        <v>89</v>
      </c>
      <c r="I21" s="239" t="s">
        <v>89</v>
      </c>
      <c r="J21" s="239" t="s">
        <v>89</v>
      </c>
      <c r="K21" s="239" t="s">
        <v>89</v>
      </c>
      <c r="L21" s="239" t="s">
        <v>89</v>
      </c>
      <c r="M21" s="239" t="s">
        <v>89</v>
      </c>
      <c r="N21" s="239" t="s">
        <v>89</v>
      </c>
      <c r="O21" s="239" t="s">
        <v>89</v>
      </c>
      <c r="P21" s="239" t="s">
        <v>89</v>
      </c>
      <c r="Q21" s="239" t="s">
        <v>89</v>
      </c>
      <c r="R21" s="239" t="s">
        <v>89</v>
      </c>
      <c r="S21" s="239" t="s">
        <v>89</v>
      </c>
      <c r="T21" s="239" t="s">
        <v>89</v>
      </c>
      <c r="U21" s="239" t="s">
        <v>89</v>
      </c>
      <c r="V21" s="239" t="s">
        <v>89</v>
      </c>
      <c r="W21" s="239" t="s">
        <v>89</v>
      </c>
      <c r="X21" s="239" t="s">
        <v>89</v>
      </c>
      <c r="Y21" s="239" t="s">
        <v>89</v>
      </c>
      <c r="Z21" s="239" t="s">
        <v>89</v>
      </c>
      <c r="AA21" s="239" t="s">
        <v>89</v>
      </c>
      <c r="AB21" s="239" t="s">
        <v>89</v>
      </c>
      <c r="AC21" s="239" t="s">
        <v>89</v>
      </c>
      <c r="AD21" s="239" t="s">
        <v>89</v>
      </c>
      <c r="AE21" s="239" t="s">
        <v>89</v>
      </c>
      <c r="AF21" s="239" t="s">
        <v>89</v>
      </c>
      <c r="AG21" s="239" t="s">
        <v>89</v>
      </c>
      <c r="AH21" s="239" t="s">
        <v>89</v>
      </c>
      <c r="AI21" s="239" t="s">
        <v>89</v>
      </c>
      <c r="AJ21" s="239" t="s">
        <v>89</v>
      </c>
      <c r="AK21" s="239" t="s">
        <v>89</v>
      </c>
      <c r="AL21" s="239" t="s">
        <v>89</v>
      </c>
      <c r="AM21" s="239" t="s">
        <v>89</v>
      </c>
      <c r="AN21" s="239" t="s">
        <v>89</v>
      </c>
      <c r="AO21" s="239" t="s">
        <v>89</v>
      </c>
      <c r="AP21" s="239" t="s">
        <v>89</v>
      </c>
      <c r="AQ21" s="239" t="s">
        <v>89</v>
      </c>
      <c r="AR21" s="239" t="s">
        <v>89</v>
      </c>
      <c r="AS21" s="239" t="s">
        <v>89</v>
      </c>
      <c r="AT21" s="239" t="s">
        <v>89</v>
      </c>
      <c r="AU21" s="239" t="s">
        <v>89</v>
      </c>
      <c r="AV21" s="239" t="s">
        <v>89</v>
      </c>
      <c r="AW21" s="239" t="s">
        <v>89</v>
      </c>
      <c r="AX21" s="239" t="s">
        <v>89</v>
      </c>
      <c r="AY21" s="239" t="s">
        <v>89</v>
      </c>
      <c r="AZ21" s="239" t="s">
        <v>89</v>
      </c>
      <c r="BA21" s="239" t="s">
        <v>89</v>
      </c>
      <c r="BB21" s="239" t="s">
        <v>89</v>
      </c>
      <c r="BC21" s="239" t="s">
        <v>89</v>
      </c>
      <c r="BD21" s="239" t="s">
        <v>89</v>
      </c>
      <c r="BE21" s="239" t="s">
        <v>89</v>
      </c>
      <c r="BF21" s="239" t="s">
        <v>89</v>
      </c>
      <c r="BG21" s="239" t="s">
        <v>89</v>
      </c>
      <c r="BH21" s="239" t="s">
        <v>89</v>
      </c>
      <c r="BI21" s="239" t="s">
        <v>89</v>
      </c>
      <c r="BJ21" s="239" t="s">
        <v>89</v>
      </c>
      <c r="BK21" s="239" t="s">
        <v>89</v>
      </c>
      <c r="BL21" s="239" t="s">
        <v>89</v>
      </c>
      <c r="BM21" s="239" t="s">
        <v>89</v>
      </c>
      <c r="BN21" s="239" t="s">
        <v>89</v>
      </c>
      <c r="BO21" s="239" t="s">
        <v>89</v>
      </c>
      <c r="BP21" s="239" t="s">
        <v>89</v>
      </c>
      <c r="BQ21" s="239" t="s">
        <v>89</v>
      </c>
      <c r="BR21" s="239" t="s">
        <v>89</v>
      </c>
      <c r="BS21" s="239" t="s">
        <v>89</v>
      </c>
      <c r="BT21" s="239" t="s">
        <v>89</v>
      </c>
      <c r="BU21" s="239" t="s">
        <v>89</v>
      </c>
      <c r="BV21" s="239" t="s">
        <v>89</v>
      </c>
      <c r="BW21" s="239" t="s">
        <v>89</v>
      </c>
      <c r="BX21" s="239" t="s">
        <v>89</v>
      </c>
      <c r="BY21" s="239" t="s">
        <v>89</v>
      </c>
      <c r="BZ21" s="239" t="s">
        <v>89</v>
      </c>
      <c r="CA21" s="239" t="s">
        <v>89</v>
      </c>
      <c r="CB21" s="239" t="s">
        <v>89</v>
      </c>
      <c r="CC21" s="239" t="s">
        <v>89</v>
      </c>
      <c r="CD21" s="239" t="s">
        <v>89</v>
      </c>
      <c r="CE21" s="239" t="s">
        <v>89</v>
      </c>
      <c r="CF21" s="239" t="s">
        <v>89</v>
      </c>
      <c r="CG21" s="239" t="s">
        <v>89</v>
      </c>
      <c r="CH21" s="239" t="s">
        <v>89</v>
      </c>
      <c r="CI21" s="239" t="s">
        <v>89</v>
      </c>
      <c r="CJ21" s="239" t="s">
        <v>89</v>
      </c>
      <c r="CK21" s="239" t="s">
        <v>89</v>
      </c>
      <c r="CL21" s="239" t="s">
        <v>89</v>
      </c>
      <c r="CM21" s="239" t="s">
        <v>89</v>
      </c>
      <c r="CN21" s="239" t="s">
        <v>89</v>
      </c>
      <c r="CO21" s="239" t="s">
        <v>89</v>
      </c>
      <c r="CP21" s="239" t="s">
        <v>89</v>
      </c>
      <c r="CQ21" s="239" t="s">
        <v>89</v>
      </c>
      <c r="CR21" s="239" t="s">
        <v>89</v>
      </c>
      <c r="CS21" s="239" t="s">
        <v>89</v>
      </c>
      <c r="CT21" s="239" t="s">
        <v>89</v>
      </c>
      <c r="CU21" s="239" t="s">
        <v>89</v>
      </c>
      <c r="CV21" s="239" t="s">
        <v>89</v>
      </c>
      <c r="CW21" s="239" t="s">
        <v>89</v>
      </c>
    </row>
    <row r="22" spans="1:201" ht="20.100000000000001" customHeight="1" x14ac:dyDescent="0.25">
      <c r="A22" s="268" t="s">
        <v>25</v>
      </c>
      <c r="B22" s="33">
        <f t="shared" ref="B22:AG22" si="25">(VLOOKUP(B21,Umrechnung,2,FALSE))*B20</f>
        <v>0</v>
      </c>
      <c r="C22" s="33">
        <f t="shared" si="25"/>
        <v>0</v>
      </c>
      <c r="D22" s="33">
        <f t="shared" si="25"/>
        <v>0</v>
      </c>
      <c r="E22" s="33">
        <f t="shared" si="25"/>
        <v>0</v>
      </c>
      <c r="F22" s="33">
        <f t="shared" si="25"/>
        <v>0</v>
      </c>
      <c r="G22" s="33">
        <f t="shared" si="25"/>
        <v>0</v>
      </c>
      <c r="H22" s="33">
        <f t="shared" si="25"/>
        <v>0</v>
      </c>
      <c r="I22" s="33">
        <f t="shared" si="25"/>
        <v>0</v>
      </c>
      <c r="J22" s="33">
        <f t="shared" si="25"/>
        <v>0</v>
      </c>
      <c r="K22" s="33">
        <f t="shared" si="25"/>
        <v>0</v>
      </c>
      <c r="L22" s="33">
        <f t="shared" si="25"/>
        <v>0</v>
      </c>
      <c r="M22" s="33">
        <f t="shared" si="25"/>
        <v>0</v>
      </c>
      <c r="N22" s="33">
        <f t="shared" si="25"/>
        <v>0</v>
      </c>
      <c r="O22" s="33">
        <f t="shared" si="25"/>
        <v>0</v>
      </c>
      <c r="P22" s="33">
        <f t="shared" si="25"/>
        <v>0</v>
      </c>
      <c r="Q22" s="33">
        <f t="shared" si="25"/>
        <v>0</v>
      </c>
      <c r="R22" s="33">
        <f t="shared" si="25"/>
        <v>0</v>
      </c>
      <c r="S22" s="33">
        <f t="shared" si="25"/>
        <v>0</v>
      </c>
      <c r="T22" s="33">
        <f t="shared" si="25"/>
        <v>0</v>
      </c>
      <c r="U22" s="33">
        <f t="shared" si="25"/>
        <v>0</v>
      </c>
      <c r="V22" s="33">
        <f t="shared" si="25"/>
        <v>0</v>
      </c>
      <c r="W22" s="33">
        <f t="shared" si="25"/>
        <v>0</v>
      </c>
      <c r="X22" s="33">
        <f t="shared" si="25"/>
        <v>0</v>
      </c>
      <c r="Y22" s="33">
        <f t="shared" si="25"/>
        <v>0</v>
      </c>
      <c r="Z22" s="33">
        <f t="shared" si="25"/>
        <v>0</v>
      </c>
      <c r="AA22" s="33">
        <f t="shared" si="25"/>
        <v>0</v>
      </c>
      <c r="AB22" s="33">
        <f t="shared" si="25"/>
        <v>0</v>
      </c>
      <c r="AC22" s="33">
        <f t="shared" si="25"/>
        <v>0</v>
      </c>
      <c r="AD22" s="33">
        <f t="shared" si="25"/>
        <v>0</v>
      </c>
      <c r="AE22" s="33">
        <f t="shared" si="25"/>
        <v>0</v>
      </c>
      <c r="AF22" s="33">
        <f t="shared" si="25"/>
        <v>0</v>
      </c>
      <c r="AG22" s="33">
        <f t="shared" si="25"/>
        <v>0</v>
      </c>
      <c r="AH22" s="33">
        <f t="shared" ref="AH22:BM22" si="26">(VLOOKUP(AH21,Umrechnung,2,FALSE))*AH20</f>
        <v>0</v>
      </c>
      <c r="AI22" s="33">
        <f t="shared" si="26"/>
        <v>0</v>
      </c>
      <c r="AJ22" s="33">
        <f t="shared" si="26"/>
        <v>0</v>
      </c>
      <c r="AK22" s="33">
        <f t="shared" si="26"/>
        <v>0</v>
      </c>
      <c r="AL22" s="33">
        <f t="shared" si="26"/>
        <v>0</v>
      </c>
      <c r="AM22" s="33">
        <f t="shared" si="26"/>
        <v>0</v>
      </c>
      <c r="AN22" s="33">
        <f t="shared" si="26"/>
        <v>0</v>
      </c>
      <c r="AO22" s="33">
        <f t="shared" si="26"/>
        <v>0</v>
      </c>
      <c r="AP22" s="33">
        <f t="shared" si="26"/>
        <v>0</v>
      </c>
      <c r="AQ22" s="33">
        <f t="shared" si="26"/>
        <v>0</v>
      </c>
      <c r="AR22" s="33">
        <f t="shared" si="26"/>
        <v>0</v>
      </c>
      <c r="AS22" s="33">
        <f t="shared" si="26"/>
        <v>0</v>
      </c>
      <c r="AT22" s="33">
        <f t="shared" si="26"/>
        <v>0</v>
      </c>
      <c r="AU22" s="33">
        <f t="shared" si="26"/>
        <v>0</v>
      </c>
      <c r="AV22" s="33">
        <f t="shared" si="26"/>
        <v>0</v>
      </c>
      <c r="AW22" s="33">
        <f t="shared" si="26"/>
        <v>0</v>
      </c>
      <c r="AX22" s="33">
        <f t="shared" si="26"/>
        <v>0</v>
      </c>
      <c r="AY22" s="33">
        <f t="shared" si="26"/>
        <v>0</v>
      </c>
      <c r="AZ22" s="33">
        <f t="shared" si="26"/>
        <v>0</v>
      </c>
      <c r="BA22" s="33">
        <f t="shared" si="26"/>
        <v>0</v>
      </c>
      <c r="BB22" s="33">
        <f t="shared" si="26"/>
        <v>0</v>
      </c>
      <c r="BC22" s="33">
        <f t="shared" si="26"/>
        <v>0</v>
      </c>
      <c r="BD22" s="33">
        <f t="shared" si="26"/>
        <v>0</v>
      </c>
      <c r="BE22" s="33">
        <f t="shared" si="26"/>
        <v>0</v>
      </c>
      <c r="BF22" s="33">
        <f t="shared" si="26"/>
        <v>0</v>
      </c>
      <c r="BG22" s="33">
        <f t="shared" si="26"/>
        <v>0</v>
      </c>
      <c r="BH22" s="33">
        <f t="shared" si="26"/>
        <v>0</v>
      </c>
      <c r="BI22" s="33">
        <f t="shared" si="26"/>
        <v>0</v>
      </c>
      <c r="BJ22" s="33">
        <f t="shared" si="26"/>
        <v>0</v>
      </c>
      <c r="BK22" s="33">
        <f t="shared" si="26"/>
        <v>0</v>
      </c>
      <c r="BL22" s="33">
        <f t="shared" si="26"/>
        <v>0</v>
      </c>
      <c r="BM22" s="33">
        <f t="shared" si="26"/>
        <v>0</v>
      </c>
      <c r="BN22" s="33">
        <f t="shared" ref="BN22:CS22" si="27">(VLOOKUP(BN21,Umrechnung,2,FALSE))*BN20</f>
        <v>0</v>
      </c>
      <c r="BO22" s="33">
        <f t="shared" si="27"/>
        <v>0</v>
      </c>
      <c r="BP22" s="33">
        <f t="shared" si="27"/>
        <v>0</v>
      </c>
      <c r="BQ22" s="33">
        <f t="shared" si="27"/>
        <v>0</v>
      </c>
      <c r="BR22" s="33">
        <f t="shared" si="27"/>
        <v>0</v>
      </c>
      <c r="BS22" s="33">
        <f t="shared" si="27"/>
        <v>0</v>
      </c>
      <c r="BT22" s="33">
        <f t="shared" si="27"/>
        <v>0</v>
      </c>
      <c r="BU22" s="33">
        <f t="shared" si="27"/>
        <v>0</v>
      </c>
      <c r="BV22" s="33">
        <f t="shared" si="27"/>
        <v>0</v>
      </c>
      <c r="BW22" s="33">
        <f t="shared" si="27"/>
        <v>0</v>
      </c>
      <c r="BX22" s="33">
        <f t="shared" si="27"/>
        <v>0</v>
      </c>
      <c r="BY22" s="33">
        <f t="shared" si="27"/>
        <v>0</v>
      </c>
      <c r="BZ22" s="33">
        <f t="shared" si="27"/>
        <v>0</v>
      </c>
      <c r="CA22" s="33">
        <f t="shared" si="27"/>
        <v>0</v>
      </c>
      <c r="CB22" s="33">
        <f t="shared" si="27"/>
        <v>0</v>
      </c>
      <c r="CC22" s="33">
        <f t="shared" si="27"/>
        <v>0</v>
      </c>
      <c r="CD22" s="33">
        <f t="shared" si="27"/>
        <v>0</v>
      </c>
      <c r="CE22" s="33">
        <f t="shared" si="27"/>
        <v>0</v>
      </c>
      <c r="CF22" s="33">
        <f t="shared" si="27"/>
        <v>0</v>
      </c>
      <c r="CG22" s="33">
        <f t="shared" si="27"/>
        <v>0</v>
      </c>
      <c r="CH22" s="33">
        <f t="shared" si="27"/>
        <v>0</v>
      </c>
      <c r="CI22" s="33">
        <f t="shared" si="27"/>
        <v>0</v>
      </c>
      <c r="CJ22" s="33">
        <f t="shared" si="27"/>
        <v>0</v>
      </c>
      <c r="CK22" s="33">
        <f t="shared" si="27"/>
        <v>0</v>
      </c>
      <c r="CL22" s="33">
        <f t="shared" si="27"/>
        <v>0</v>
      </c>
      <c r="CM22" s="33">
        <f t="shared" si="27"/>
        <v>0</v>
      </c>
      <c r="CN22" s="33">
        <f t="shared" si="27"/>
        <v>0</v>
      </c>
      <c r="CO22" s="33">
        <f t="shared" si="27"/>
        <v>0</v>
      </c>
      <c r="CP22" s="33">
        <f t="shared" si="27"/>
        <v>0</v>
      </c>
      <c r="CQ22" s="33">
        <f t="shared" si="27"/>
        <v>0</v>
      </c>
      <c r="CR22" s="33">
        <f t="shared" si="27"/>
        <v>0</v>
      </c>
      <c r="CS22" s="33">
        <f t="shared" si="27"/>
        <v>0</v>
      </c>
      <c r="CT22" s="33">
        <f>(VLOOKUP(CT21,Umrechnung,2,FALSE))*CT20</f>
        <v>0</v>
      </c>
      <c r="CU22" s="33">
        <f>(VLOOKUP(CU21,Umrechnung,2,FALSE))*CU20</f>
        <v>0</v>
      </c>
      <c r="CV22" s="33">
        <f>(VLOOKUP(CV21,Umrechnung,2,FALSE))*CV20</f>
        <v>0</v>
      </c>
      <c r="CW22" s="154">
        <f>(VLOOKUP(CW21,Umrechnung,2,FALSE))*CW20</f>
        <v>0</v>
      </c>
    </row>
    <row r="23" spans="1:201" ht="20.100000000000001" customHeight="1" x14ac:dyDescent="0.25">
      <c r="A23" s="89" t="s">
        <v>26</v>
      </c>
      <c r="B23" s="243">
        <v>0</v>
      </c>
      <c r="C23" s="35">
        <v>0</v>
      </c>
      <c r="D23" s="35">
        <v>0</v>
      </c>
      <c r="E23" s="35">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0</v>
      </c>
      <c r="BG23" s="35">
        <v>0</v>
      </c>
      <c r="BH23" s="35">
        <v>0</v>
      </c>
      <c r="BI23" s="35">
        <v>0</v>
      </c>
      <c r="BJ23" s="35">
        <v>0</v>
      </c>
      <c r="BK23" s="35">
        <v>0</v>
      </c>
      <c r="BL23" s="35">
        <v>0</v>
      </c>
      <c r="BM23" s="35">
        <v>0</v>
      </c>
      <c r="BN23" s="35">
        <v>0</v>
      </c>
      <c r="BO23" s="35">
        <v>0</v>
      </c>
      <c r="BP23" s="35">
        <v>0</v>
      </c>
      <c r="BQ23" s="35">
        <v>0</v>
      </c>
      <c r="BR23" s="35">
        <v>0</v>
      </c>
      <c r="BS23" s="35">
        <v>0</v>
      </c>
      <c r="BT23" s="35">
        <v>0</v>
      </c>
      <c r="BU23" s="35">
        <v>0</v>
      </c>
      <c r="BV23" s="35">
        <v>0</v>
      </c>
      <c r="BW23" s="35">
        <v>0</v>
      </c>
      <c r="BX23" s="35">
        <v>0</v>
      </c>
      <c r="BY23" s="35">
        <v>0</v>
      </c>
      <c r="BZ23" s="35">
        <v>0</v>
      </c>
      <c r="CA23" s="35">
        <v>0</v>
      </c>
      <c r="CB23" s="35">
        <v>0</v>
      </c>
      <c r="CC23" s="35">
        <v>0</v>
      </c>
      <c r="CD23" s="35">
        <v>0</v>
      </c>
      <c r="CE23" s="35">
        <v>0</v>
      </c>
      <c r="CF23" s="35">
        <v>0</v>
      </c>
      <c r="CG23" s="35">
        <v>0</v>
      </c>
      <c r="CH23" s="35">
        <v>0</v>
      </c>
      <c r="CI23" s="35">
        <v>0</v>
      </c>
      <c r="CJ23" s="35">
        <v>0</v>
      </c>
      <c r="CK23" s="35">
        <v>0</v>
      </c>
      <c r="CL23" s="35">
        <v>0</v>
      </c>
      <c r="CM23" s="35">
        <v>0</v>
      </c>
      <c r="CN23" s="35">
        <v>0</v>
      </c>
      <c r="CO23" s="35">
        <v>0</v>
      </c>
      <c r="CP23" s="35">
        <v>0</v>
      </c>
      <c r="CQ23" s="35">
        <v>0</v>
      </c>
      <c r="CR23" s="35">
        <v>0</v>
      </c>
      <c r="CS23" s="35">
        <v>0</v>
      </c>
      <c r="CT23" s="35">
        <v>0</v>
      </c>
      <c r="CU23" s="35">
        <v>0</v>
      </c>
      <c r="CV23" s="35">
        <v>0</v>
      </c>
      <c r="CW23" s="155">
        <v>0</v>
      </c>
    </row>
    <row r="24" spans="1:201" ht="20.100000000000001" customHeight="1" x14ac:dyDescent="0.25">
      <c r="A24" s="268" t="s">
        <v>98</v>
      </c>
      <c r="B24" s="242">
        <f t="shared" ref="B24:AG24" si="28">B22-B23</f>
        <v>0</v>
      </c>
      <c r="C24" s="33">
        <f t="shared" si="28"/>
        <v>0</v>
      </c>
      <c r="D24" s="33">
        <f t="shared" si="28"/>
        <v>0</v>
      </c>
      <c r="E24" s="33">
        <f t="shared" si="28"/>
        <v>0</v>
      </c>
      <c r="F24" s="33">
        <f t="shared" si="28"/>
        <v>0</v>
      </c>
      <c r="G24" s="33">
        <f t="shared" si="28"/>
        <v>0</v>
      </c>
      <c r="H24" s="33">
        <f t="shared" si="28"/>
        <v>0</v>
      </c>
      <c r="I24" s="33">
        <f t="shared" si="28"/>
        <v>0</v>
      </c>
      <c r="J24" s="33">
        <f t="shared" si="28"/>
        <v>0</v>
      </c>
      <c r="K24" s="33">
        <f t="shared" si="28"/>
        <v>0</v>
      </c>
      <c r="L24" s="33">
        <f t="shared" si="28"/>
        <v>0</v>
      </c>
      <c r="M24" s="33">
        <f t="shared" si="28"/>
        <v>0</v>
      </c>
      <c r="N24" s="33">
        <f t="shared" si="28"/>
        <v>0</v>
      </c>
      <c r="O24" s="33">
        <f t="shared" si="28"/>
        <v>0</v>
      </c>
      <c r="P24" s="33">
        <f t="shared" si="28"/>
        <v>0</v>
      </c>
      <c r="Q24" s="33">
        <f t="shared" si="28"/>
        <v>0</v>
      </c>
      <c r="R24" s="33">
        <f t="shared" si="28"/>
        <v>0</v>
      </c>
      <c r="S24" s="33">
        <f t="shared" si="28"/>
        <v>0</v>
      </c>
      <c r="T24" s="33">
        <f t="shared" si="28"/>
        <v>0</v>
      </c>
      <c r="U24" s="33">
        <f t="shared" si="28"/>
        <v>0</v>
      </c>
      <c r="V24" s="33">
        <f t="shared" si="28"/>
        <v>0</v>
      </c>
      <c r="W24" s="33">
        <f t="shared" si="28"/>
        <v>0</v>
      </c>
      <c r="X24" s="33">
        <f t="shared" si="28"/>
        <v>0</v>
      </c>
      <c r="Y24" s="33">
        <f t="shared" si="28"/>
        <v>0</v>
      </c>
      <c r="Z24" s="33">
        <f t="shared" si="28"/>
        <v>0</v>
      </c>
      <c r="AA24" s="33">
        <f t="shared" si="28"/>
        <v>0</v>
      </c>
      <c r="AB24" s="33">
        <f t="shared" si="28"/>
        <v>0</v>
      </c>
      <c r="AC24" s="33">
        <f t="shared" si="28"/>
        <v>0</v>
      </c>
      <c r="AD24" s="33">
        <f t="shared" si="28"/>
        <v>0</v>
      </c>
      <c r="AE24" s="33">
        <f t="shared" si="28"/>
        <v>0</v>
      </c>
      <c r="AF24" s="33">
        <f t="shared" si="28"/>
        <v>0</v>
      </c>
      <c r="AG24" s="33">
        <f t="shared" si="28"/>
        <v>0</v>
      </c>
      <c r="AH24" s="33">
        <f t="shared" ref="AH24:BM24" si="29">AH22-AH23</f>
        <v>0</v>
      </c>
      <c r="AI24" s="33">
        <f t="shared" si="29"/>
        <v>0</v>
      </c>
      <c r="AJ24" s="33">
        <f t="shared" si="29"/>
        <v>0</v>
      </c>
      <c r="AK24" s="33">
        <f t="shared" si="29"/>
        <v>0</v>
      </c>
      <c r="AL24" s="33">
        <f t="shared" si="29"/>
        <v>0</v>
      </c>
      <c r="AM24" s="33">
        <f t="shared" si="29"/>
        <v>0</v>
      </c>
      <c r="AN24" s="33">
        <f t="shared" si="29"/>
        <v>0</v>
      </c>
      <c r="AO24" s="33">
        <f t="shared" si="29"/>
        <v>0</v>
      </c>
      <c r="AP24" s="33">
        <f t="shared" si="29"/>
        <v>0</v>
      </c>
      <c r="AQ24" s="33">
        <f t="shared" si="29"/>
        <v>0</v>
      </c>
      <c r="AR24" s="33">
        <f t="shared" si="29"/>
        <v>0</v>
      </c>
      <c r="AS24" s="33">
        <f t="shared" si="29"/>
        <v>0</v>
      </c>
      <c r="AT24" s="33">
        <f t="shared" si="29"/>
        <v>0</v>
      </c>
      <c r="AU24" s="33">
        <f t="shared" si="29"/>
        <v>0</v>
      </c>
      <c r="AV24" s="33">
        <f t="shared" si="29"/>
        <v>0</v>
      </c>
      <c r="AW24" s="33">
        <f t="shared" si="29"/>
        <v>0</v>
      </c>
      <c r="AX24" s="33">
        <f t="shared" si="29"/>
        <v>0</v>
      </c>
      <c r="AY24" s="33">
        <f t="shared" si="29"/>
        <v>0</v>
      </c>
      <c r="AZ24" s="33">
        <f t="shared" si="29"/>
        <v>0</v>
      </c>
      <c r="BA24" s="33">
        <f t="shared" si="29"/>
        <v>0</v>
      </c>
      <c r="BB24" s="33">
        <f t="shared" si="29"/>
        <v>0</v>
      </c>
      <c r="BC24" s="33">
        <f t="shared" si="29"/>
        <v>0</v>
      </c>
      <c r="BD24" s="33">
        <f t="shared" si="29"/>
        <v>0</v>
      </c>
      <c r="BE24" s="33">
        <f t="shared" si="29"/>
        <v>0</v>
      </c>
      <c r="BF24" s="33">
        <f t="shared" si="29"/>
        <v>0</v>
      </c>
      <c r="BG24" s="33">
        <f t="shared" si="29"/>
        <v>0</v>
      </c>
      <c r="BH24" s="33">
        <f t="shared" si="29"/>
        <v>0</v>
      </c>
      <c r="BI24" s="33">
        <f t="shared" si="29"/>
        <v>0</v>
      </c>
      <c r="BJ24" s="33">
        <f t="shared" si="29"/>
        <v>0</v>
      </c>
      <c r="BK24" s="33">
        <f t="shared" si="29"/>
        <v>0</v>
      </c>
      <c r="BL24" s="33">
        <f t="shared" si="29"/>
        <v>0</v>
      </c>
      <c r="BM24" s="33">
        <f t="shared" si="29"/>
        <v>0</v>
      </c>
      <c r="BN24" s="33">
        <f t="shared" ref="BN24:CS24" si="30">BN22-BN23</f>
        <v>0</v>
      </c>
      <c r="BO24" s="33">
        <f t="shared" si="30"/>
        <v>0</v>
      </c>
      <c r="BP24" s="33">
        <f t="shared" si="30"/>
        <v>0</v>
      </c>
      <c r="BQ24" s="33">
        <f t="shared" si="30"/>
        <v>0</v>
      </c>
      <c r="BR24" s="33">
        <f t="shared" si="30"/>
        <v>0</v>
      </c>
      <c r="BS24" s="33">
        <f t="shared" si="30"/>
        <v>0</v>
      </c>
      <c r="BT24" s="33">
        <f t="shared" si="30"/>
        <v>0</v>
      </c>
      <c r="BU24" s="33">
        <f t="shared" si="30"/>
        <v>0</v>
      </c>
      <c r="BV24" s="33">
        <f t="shared" si="30"/>
        <v>0</v>
      </c>
      <c r="BW24" s="33">
        <f t="shared" si="30"/>
        <v>0</v>
      </c>
      <c r="BX24" s="33">
        <f t="shared" si="30"/>
        <v>0</v>
      </c>
      <c r="BY24" s="33">
        <f t="shared" si="30"/>
        <v>0</v>
      </c>
      <c r="BZ24" s="33">
        <f t="shared" si="30"/>
        <v>0</v>
      </c>
      <c r="CA24" s="33">
        <f t="shared" si="30"/>
        <v>0</v>
      </c>
      <c r="CB24" s="33">
        <f t="shared" si="30"/>
        <v>0</v>
      </c>
      <c r="CC24" s="33">
        <f t="shared" si="30"/>
        <v>0</v>
      </c>
      <c r="CD24" s="33">
        <f t="shared" si="30"/>
        <v>0</v>
      </c>
      <c r="CE24" s="33">
        <f t="shared" si="30"/>
        <v>0</v>
      </c>
      <c r="CF24" s="33">
        <f t="shared" si="30"/>
        <v>0</v>
      </c>
      <c r="CG24" s="33">
        <f t="shared" si="30"/>
        <v>0</v>
      </c>
      <c r="CH24" s="33">
        <f t="shared" si="30"/>
        <v>0</v>
      </c>
      <c r="CI24" s="33">
        <f t="shared" si="30"/>
        <v>0</v>
      </c>
      <c r="CJ24" s="33">
        <f t="shared" si="30"/>
        <v>0</v>
      </c>
      <c r="CK24" s="33">
        <f t="shared" si="30"/>
        <v>0</v>
      </c>
      <c r="CL24" s="33">
        <f t="shared" si="30"/>
        <v>0</v>
      </c>
      <c r="CM24" s="33">
        <f t="shared" si="30"/>
        <v>0</v>
      </c>
      <c r="CN24" s="33">
        <f t="shared" si="30"/>
        <v>0</v>
      </c>
      <c r="CO24" s="33">
        <f t="shared" si="30"/>
        <v>0</v>
      </c>
      <c r="CP24" s="33">
        <f t="shared" si="30"/>
        <v>0</v>
      </c>
      <c r="CQ24" s="33">
        <f t="shared" si="30"/>
        <v>0</v>
      </c>
      <c r="CR24" s="33">
        <f t="shared" si="30"/>
        <v>0</v>
      </c>
      <c r="CS24" s="33">
        <f t="shared" si="30"/>
        <v>0</v>
      </c>
      <c r="CT24" s="33">
        <f>CT22-CT23</f>
        <v>0</v>
      </c>
      <c r="CU24" s="33">
        <f>CU22-CU23</f>
        <v>0</v>
      </c>
      <c r="CV24" s="33">
        <f>CV22-CV23</f>
        <v>0</v>
      </c>
      <c r="CW24" s="154">
        <f>CW22-CW23</f>
        <v>0</v>
      </c>
    </row>
    <row r="25" spans="1:201" ht="20.100000000000001" customHeight="1" x14ac:dyDescent="0.25">
      <c r="A25" s="89" t="s">
        <v>92</v>
      </c>
      <c r="B25" s="244">
        <v>0</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156">
        <v>0</v>
      </c>
    </row>
    <row r="26" spans="1:201" ht="20.100000000000001" customHeight="1" x14ac:dyDescent="0.25">
      <c r="A26" s="89" t="s">
        <v>93</v>
      </c>
      <c r="B26" s="452">
        <v>45</v>
      </c>
      <c r="C26" s="452">
        <v>45</v>
      </c>
      <c r="D26" s="452">
        <v>45</v>
      </c>
      <c r="E26" s="452">
        <v>45</v>
      </c>
      <c r="F26" s="452">
        <v>45</v>
      </c>
      <c r="G26" s="452">
        <v>45</v>
      </c>
      <c r="H26" s="452">
        <v>45</v>
      </c>
      <c r="I26" s="452">
        <v>45</v>
      </c>
      <c r="J26" s="452">
        <v>45</v>
      </c>
      <c r="K26" s="452">
        <v>45</v>
      </c>
      <c r="L26" s="452">
        <v>45</v>
      </c>
      <c r="M26" s="452">
        <v>45</v>
      </c>
      <c r="N26" s="452">
        <v>45</v>
      </c>
      <c r="O26" s="452">
        <v>45</v>
      </c>
      <c r="P26" s="452">
        <v>45</v>
      </c>
      <c r="Q26" s="452">
        <v>45</v>
      </c>
      <c r="R26" s="452">
        <v>45</v>
      </c>
      <c r="S26" s="452">
        <v>45</v>
      </c>
      <c r="T26" s="452">
        <v>45</v>
      </c>
      <c r="U26" s="452">
        <v>45</v>
      </c>
      <c r="V26" s="452">
        <v>45</v>
      </c>
      <c r="W26" s="452">
        <v>45</v>
      </c>
      <c r="X26" s="452">
        <v>45</v>
      </c>
      <c r="Y26" s="452">
        <v>45</v>
      </c>
      <c r="Z26" s="452">
        <v>45</v>
      </c>
      <c r="AA26" s="452">
        <v>45</v>
      </c>
      <c r="AB26" s="452">
        <v>45</v>
      </c>
      <c r="AC26" s="452">
        <v>45</v>
      </c>
      <c r="AD26" s="452">
        <v>45</v>
      </c>
      <c r="AE26" s="452">
        <v>45</v>
      </c>
      <c r="AF26" s="452">
        <v>45</v>
      </c>
      <c r="AG26" s="452">
        <v>45</v>
      </c>
      <c r="AH26" s="452">
        <v>45</v>
      </c>
      <c r="AI26" s="452">
        <v>45</v>
      </c>
      <c r="AJ26" s="452">
        <v>45</v>
      </c>
      <c r="AK26" s="452">
        <v>45</v>
      </c>
      <c r="AL26" s="452">
        <v>45</v>
      </c>
      <c r="AM26" s="452">
        <v>45</v>
      </c>
      <c r="AN26" s="452">
        <v>45</v>
      </c>
      <c r="AO26" s="452">
        <v>45</v>
      </c>
      <c r="AP26" s="452">
        <v>45</v>
      </c>
      <c r="AQ26" s="452">
        <v>45</v>
      </c>
      <c r="AR26" s="452">
        <v>45</v>
      </c>
      <c r="AS26" s="452">
        <v>45</v>
      </c>
      <c r="AT26" s="452">
        <v>45</v>
      </c>
      <c r="AU26" s="452">
        <v>45</v>
      </c>
      <c r="AV26" s="452">
        <v>45</v>
      </c>
      <c r="AW26" s="452">
        <v>45</v>
      </c>
      <c r="AX26" s="452">
        <v>45</v>
      </c>
      <c r="AY26" s="452">
        <v>45</v>
      </c>
      <c r="AZ26" s="452">
        <v>45</v>
      </c>
      <c r="BA26" s="452">
        <v>45</v>
      </c>
      <c r="BB26" s="452">
        <v>45</v>
      </c>
      <c r="BC26" s="452">
        <v>45</v>
      </c>
      <c r="BD26" s="452">
        <v>45</v>
      </c>
      <c r="BE26" s="452">
        <v>45</v>
      </c>
      <c r="BF26" s="452">
        <v>45</v>
      </c>
      <c r="BG26" s="452">
        <v>45</v>
      </c>
      <c r="BH26" s="452">
        <v>45</v>
      </c>
      <c r="BI26" s="452">
        <v>45</v>
      </c>
      <c r="BJ26" s="452">
        <v>45</v>
      </c>
      <c r="BK26" s="452">
        <v>45</v>
      </c>
      <c r="BL26" s="452">
        <v>45</v>
      </c>
      <c r="BM26" s="452">
        <v>45</v>
      </c>
      <c r="BN26" s="452">
        <v>45</v>
      </c>
      <c r="BO26" s="452">
        <v>45</v>
      </c>
      <c r="BP26" s="452">
        <v>45</v>
      </c>
      <c r="BQ26" s="452">
        <v>45</v>
      </c>
      <c r="BR26" s="452">
        <v>45</v>
      </c>
      <c r="BS26" s="452">
        <v>45</v>
      </c>
      <c r="BT26" s="452">
        <v>45</v>
      </c>
      <c r="BU26" s="452">
        <v>45</v>
      </c>
      <c r="BV26" s="452">
        <v>45</v>
      </c>
      <c r="BW26" s="452">
        <v>45</v>
      </c>
      <c r="BX26" s="452">
        <v>45</v>
      </c>
      <c r="BY26" s="452">
        <v>45</v>
      </c>
      <c r="BZ26" s="452">
        <v>45</v>
      </c>
      <c r="CA26" s="452">
        <v>45</v>
      </c>
      <c r="CB26" s="452">
        <v>45</v>
      </c>
      <c r="CC26" s="452">
        <v>45</v>
      </c>
      <c r="CD26" s="452">
        <v>45</v>
      </c>
      <c r="CE26" s="452">
        <v>45</v>
      </c>
      <c r="CF26" s="452">
        <v>45</v>
      </c>
      <c r="CG26" s="452">
        <v>45</v>
      </c>
      <c r="CH26" s="452">
        <v>45</v>
      </c>
      <c r="CI26" s="452">
        <v>45</v>
      </c>
      <c r="CJ26" s="452">
        <v>45</v>
      </c>
      <c r="CK26" s="452">
        <v>45</v>
      </c>
      <c r="CL26" s="452">
        <v>45</v>
      </c>
      <c r="CM26" s="452">
        <v>45</v>
      </c>
      <c r="CN26" s="452">
        <v>45</v>
      </c>
      <c r="CO26" s="452">
        <v>45</v>
      </c>
      <c r="CP26" s="452">
        <v>45</v>
      </c>
      <c r="CQ26" s="452">
        <v>45</v>
      </c>
      <c r="CR26" s="452">
        <v>45</v>
      </c>
      <c r="CS26" s="452">
        <v>45</v>
      </c>
      <c r="CT26" s="452">
        <v>45</v>
      </c>
      <c r="CU26" s="452">
        <v>45</v>
      </c>
      <c r="CV26" s="452">
        <v>45</v>
      </c>
      <c r="CW26" s="452">
        <v>45</v>
      </c>
    </row>
    <row r="27" spans="1:201" ht="20.100000000000001" customHeight="1" x14ac:dyDescent="0.25">
      <c r="A27" s="89" t="s">
        <v>448</v>
      </c>
      <c r="B27" s="455">
        <v>0</v>
      </c>
      <c r="C27" s="455">
        <v>0</v>
      </c>
      <c r="D27" s="455">
        <v>0</v>
      </c>
      <c r="E27" s="455">
        <v>0</v>
      </c>
      <c r="F27" s="455">
        <v>0</v>
      </c>
      <c r="G27" s="455">
        <v>0</v>
      </c>
      <c r="H27" s="455">
        <v>0</v>
      </c>
      <c r="I27" s="455">
        <v>0</v>
      </c>
      <c r="J27" s="455">
        <v>0</v>
      </c>
      <c r="K27" s="455">
        <v>0</v>
      </c>
      <c r="L27" s="455">
        <v>0</v>
      </c>
      <c r="M27" s="455">
        <v>0</v>
      </c>
      <c r="N27" s="455">
        <v>0</v>
      </c>
      <c r="O27" s="455">
        <v>0</v>
      </c>
      <c r="P27" s="455">
        <v>0</v>
      </c>
      <c r="Q27" s="455">
        <v>0</v>
      </c>
      <c r="R27" s="455">
        <v>0</v>
      </c>
      <c r="S27" s="455">
        <v>0</v>
      </c>
      <c r="T27" s="455">
        <v>0</v>
      </c>
      <c r="U27" s="455">
        <v>0</v>
      </c>
      <c r="V27" s="455">
        <v>0</v>
      </c>
      <c r="W27" s="455">
        <v>0</v>
      </c>
      <c r="X27" s="455">
        <v>0</v>
      </c>
      <c r="Y27" s="455">
        <v>0</v>
      </c>
      <c r="Z27" s="455">
        <v>0</v>
      </c>
      <c r="AA27" s="455">
        <v>0</v>
      </c>
      <c r="AB27" s="455">
        <v>0</v>
      </c>
      <c r="AC27" s="455">
        <v>0</v>
      </c>
      <c r="AD27" s="455">
        <v>0</v>
      </c>
      <c r="AE27" s="455">
        <v>0</v>
      </c>
      <c r="AF27" s="455">
        <v>0</v>
      </c>
      <c r="AG27" s="455">
        <v>0</v>
      </c>
      <c r="AH27" s="455">
        <v>0</v>
      </c>
      <c r="AI27" s="455">
        <v>0</v>
      </c>
      <c r="AJ27" s="455">
        <v>0</v>
      </c>
      <c r="AK27" s="455">
        <v>0</v>
      </c>
      <c r="AL27" s="455">
        <v>0</v>
      </c>
      <c r="AM27" s="455">
        <v>0</v>
      </c>
      <c r="AN27" s="455">
        <v>0</v>
      </c>
      <c r="AO27" s="455">
        <v>0</v>
      </c>
      <c r="AP27" s="455">
        <v>0</v>
      </c>
      <c r="AQ27" s="455">
        <v>0</v>
      </c>
      <c r="AR27" s="455">
        <v>0</v>
      </c>
      <c r="AS27" s="455">
        <v>0</v>
      </c>
      <c r="AT27" s="455">
        <v>0</v>
      </c>
      <c r="AU27" s="455">
        <v>0</v>
      </c>
      <c r="AV27" s="455">
        <v>0</v>
      </c>
      <c r="AW27" s="455">
        <v>0</v>
      </c>
      <c r="AX27" s="455">
        <v>0</v>
      </c>
      <c r="AY27" s="455">
        <v>0</v>
      </c>
      <c r="AZ27" s="455">
        <v>0</v>
      </c>
      <c r="BA27" s="455">
        <v>0</v>
      </c>
      <c r="BB27" s="455">
        <v>0</v>
      </c>
      <c r="BC27" s="455">
        <v>0</v>
      </c>
      <c r="BD27" s="455">
        <v>0</v>
      </c>
      <c r="BE27" s="455">
        <v>0</v>
      </c>
      <c r="BF27" s="455">
        <v>0</v>
      </c>
      <c r="BG27" s="455">
        <v>0</v>
      </c>
      <c r="BH27" s="455">
        <v>0</v>
      </c>
      <c r="BI27" s="455">
        <v>0</v>
      </c>
      <c r="BJ27" s="455">
        <v>0</v>
      </c>
      <c r="BK27" s="455">
        <v>0</v>
      </c>
      <c r="BL27" s="455">
        <v>0</v>
      </c>
      <c r="BM27" s="455">
        <v>0</v>
      </c>
      <c r="BN27" s="455">
        <v>0</v>
      </c>
      <c r="BO27" s="455">
        <v>0</v>
      </c>
      <c r="BP27" s="455">
        <v>0</v>
      </c>
      <c r="BQ27" s="455">
        <v>0</v>
      </c>
      <c r="BR27" s="455">
        <v>0</v>
      </c>
      <c r="BS27" s="455">
        <v>0</v>
      </c>
      <c r="BT27" s="455">
        <v>0</v>
      </c>
      <c r="BU27" s="455">
        <v>0</v>
      </c>
      <c r="BV27" s="455">
        <v>0</v>
      </c>
      <c r="BW27" s="455">
        <v>0</v>
      </c>
      <c r="BX27" s="455">
        <v>0</v>
      </c>
      <c r="BY27" s="455">
        <v>0</v>
      </c>
      <c r="BZ27" s="455">
        <v>0</v>
      </c>
      <c r="CA27" s="455">
        <v>0</v>
      </c>
      <c r="CB27" s="455">
        <v>0</v>
      </c>
      <c r="CC27" s="455">
        <v>0</v>
      </c>
      <c r="CD27" s="455">
        <v>0</v>
      </c>
      <c r="CE27" s="455">
        <v>0</v>
      </c>
      <c r="CF27" s="455">
        <v>0</v>
      </c>
      <c r="CG27" s="455">
        <v>0</v>
      </c>
      <c r="CH27" s="455">
        <v>0</v>
      </c>
      <c r="CI27" s="455">
        <v>0</v>
      </c>
      <c r="CJ27" s="455">
        <v>0</v>
      </c>
      <c r="CK27" s="455">
        <v>0</v>
      </c>
      <c r="CL27" s="455">
        <v>0</v>
      </c>
      <c r="CM27" s="455">
        <v>0</v>
      </c>
      <c r="CN27" s="455">
        <v>0</v>
      </c>
      <c r="CO27" s="455">
        <v>0</v>
      </c>
      <c r="CP27" s="455">
        <v>0</v>
      </c>
      <c r="CQ27" s="455">
        <v>0</v>
      </c>
      <c r="CR27" s="455">
        <v>0</v>
      </c>
      <c r="CS27" s="455">
        <v>0</v>
      </c>
      <c r="CT27" s="455">
        <v>0</v>
      </c>
      <c r="CU27" s="455">
        <v>0</v>
      </c>
      <c r="CV27" s="455">
        <v>0</v>
      </c>
      <c r="CW27" s="455">
        <v>0</v>
      </c>
    </row>
    <row r="28" spans="1:201" ht="20.100000000000001" customHeight="1" x14ac:dyDescent="0.25">
      <c r="A28" s="264" t="s">
        <v>94</v>
      </c>
      <c r="B28" s="245">
        <v>0</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3">
        <v>0</v>
      </c>
      <c r="AC28" s="73">
        <v>0</v>
      </c>
      <c r="AD28" s="73">
        <v>0</v>
      </c>
      <c r="AE28" s="73">
        <v>0</v>
      </c>
      <c r="AF28" s="73">
        <v>0</v>
      </c>
      <c r="AG28" s="73">
        <v>0</v>
      </c>
      <c r="AH28" s="73">
        <v>0</v>
      </c>
      <c r="AI28" s="73">
        <v>0</v>
      </c>
      <c r="AJ28" s="73">
        <v>0</v>
      </c>
      <c r="AK28" s="73">
        <v>0</v>
      </c>
      <c r="AL28" s="73">
        <v>0</v>
      </c>
      <c r="AM28" s="73">
        <v>0</v>
      </c>
      <c r="AN28" s="73">
        <v>0</v>
      </c>
      <c r="AO28" s="73">
        <v>0</v>
      </c>
      <c r="AP28" s="73">
        <v>0</v>
      </c>
      <c r="AQ28" s="73">
        <v>0</v>
      </c>
      <c r="AR28" s="73">
        <v>0</v>
      </c>
      <c r="AS28" s="73">
        <v>0</v>
      </c>
      <c r="AT28" s="73">
        <v>0</v>
      </c>
      <c r="AU28" s="73">
        <v>0</v>
      </c>
      <c r="AV28" s="73">
        <v>0</v>
      </c>
      <c r="AW28" s="73">
        <v>0</v>
      </c>
      <c r="AX28" s="73">
        <v>0</v>
      </c>
      <c r="AY28" s="73">
        <v>0</v>
      </c>
      <c r="AZ28" s="73">
        <v>0</v>
      </c>
      <c r="BA28" s="73">
        <v>0</v>
      </c>
      <c r="BB28" s="73">
        <v>0</v>
      </c>
      <c r="BC28" s="73">
        <v>0</v>
      </c>
      <c r="BD28" s="73">
        <v>0</v>
      </c>
      <c r="BE28" s="73">
        <v>0</v>
      </c>
      <c r="BF28" s="73">
        <v>0</v>
      </c>
      <c r="BG28" s="73">
        <v>0</v>
      </c>
      <c r="BH28" s="73">
        <v>0</v>
      </c>
      <c r="BI28" s="73">
        <v>0</v>
      </c>
      <c r="BJ28" s="73">
        <v>0</v>
      </c>
      <c r="BK28" s="73">
        <v>0</v>
      </c>
      <c r="BL28" s="73">
        <v>0</v>
      </c>
      <c r="BM28" s="73">
        <v>0</v>
      </c>
      <c r="BN28" s="73">
        <v>0</v>
      </c>
      <c r="BO28" s="73">
        <v>0</v>
      </c>
      <c r="BP28" s="73">
        <v>0</v>
      </c>
      <c r="BQ28" s="73">
        <v>0</v>
      </c>
      <c r="BR28" s="73">
        <v>0</v>
      </c>
      <c r="BS28" s="73">
        <v>0</v>
      </c>
      <c r="BT28" s="73">
        <v>0</v>
      </c>
      <c r="BU28" s="73">
        <v>0</v>
      </c>
      <c r="BV28" s="73">
        <v>0</v>
      </c>
      <c r="BW28" s="73">
        <v>0</v>
      </c>
      <c r="BX28" s="73">
        <v>0</v>
      </c>
      <c r="BY28" s="73">
        <v>0</v>
      </c>
      <c r="BZ28" s="73">
        <v>0</v>
      </c>
      <c r="CA28" s="73">
        <v>0</v>
      </c>
      <c r="CB28" s="73">
        <v>0</v>
      </c>
      <c r="CC28" s="73">
        <v>0</v>
      </c>
      <c r="CD28" s="73">
        <v>0</v>
      </c>
      <c r="CE28" s="73">
        <v>0</v>
      </c>
      <c r="CF28" s="73">
        <v>0</v>
      </c>
      <c r="CG28" s="73">
        <v>0</v>
      </c>
      <c r="CH28" s="73">
        <v>0</v>
      </c>
      <c r="CI28" s="73">
        <v>0</v>
      </c>
      <c r="CJ28" s="73">
        <v>0</v>
      </c>
      <c r="CK28" s="73">
        <v>0</v>
      </c>
      <c r="CL28" s="73">
        <v>0</v>
      </c>
      <c r="CM28" s="73">
        <v>0</v>
      </c>
      <c r="CN28" s="73">
        <v>0</v>
      </c>
      <c r="CO28" s="73">
        <v>0</v>
      </c>
      <c r="CP28" s="73">
        <v>0</v>
      </c>
      <c r="CQ28" s="73">
        <v>0</v>
      </c>
      <c r="CR28" s="73">
        <v>0</v>
      </c>
      <c r="CS28" s="73">
        <v>0</v>
      </c>
      <c r="CT28" s="73">
        <v>0</v>
      </c>
      <c r="CU28" s="73">
        <v>0</v>
      </c>
      <c r="CV28" s="73">
        <v>0</v>
      </c>
      <c r="CW28" s="157">
        <v>0</v>
      </c>
    </row>
    <row r="29" spans="1:201" ht="20.100000000000001" customHeight="1" x14ac:dyDescent="0.25">
      <c r="A29" s="264" t="s">
        <v>95</v>
      </c>
      <c r="B29" s="453">
        <v>45</v>
      </c>
      <c r="C29" s="453">
        <v>45</v>
      </c>
      <c r="D29" s="453">
        <v>45</v>
      </c>
      <c r="E29" s="453">
        <v>45</v>
      </c>
      <c r="F29" s="453">
        <v>45</v>
      </c>
      <c r="G29" s="453">
        <v>45</v>
      </c>
      <c r="H29" s="453">
        <v>45</v>
      </c>
      <c r="I29" s="453">
        <v>45</v>
      </c>
      <c r="J29" s="453">
        <v>45</v>
      </c>
      <c r="K29" s="453">
        <v>45</v>
      </c>
      <c r="L29" s="453">
        <v>45</v>
      </c>
      <c r="M29" s="453">
        <v>45</v>
      </c>
      <c r="N29" s="453">
        <v>45</v>
      </c>
      <c r="O29" s="453">
        <v>45</v>
      </c>
      <c r="P29" s="453">
        <v>45</v>
      </c>
      <c r="Q29" s="453">
        <v>45</v>
      </c>
      <c r="R29" s="453">
        <v>45</v>
      </c>
      <c r="S29" s="453">
        <v>45</v>
      </c>
      <c r="T29" s="453">
        <v>45</v>
      </c>
      <c r="U29" s="453">
        <v>45</v>
      </c>
      <c r="V29" s="453">
        <v>45</v>
      </c>
      <c r="W29" s="453">
        <v>45</v>
      </c>
      <c r="X29" s="453">
        <v>45</v>
      </c>
      <c r="Y29" s="453">
        <v>45</v>
      </c>
      <c r="Z29" s="453">
        <v>45</v>
      </c>
      <c r="AA29" s="453">
        <v>45</v>
      </c>
      <c r="AB29" s="453">
        <v>45</v>
      </c>
      <c r="AC29" s="453">
        <v>45</v>
      </c>
      <c r="AD29" s="453">
        <v>45</v>
      </c>
      <c r="AE29" s="453">
        <v>45</v>
      </c>
      <c r="AF29" s="453">
        <v>45</v>
      </c>
      <c r="AG29" s="453">
        <v>45</v>
      </c>
      <c r="AH29" s="453">
        <v>45</v>
      </c>
      <c r="AI29" s="453">
        <v>45</v>
      </c>
      <c r="AJ29" s="453">
        <v>45</v>
      </c>
      <c r="AK29" s="453">
        <v>45</v>
      </c>
      <c r="AL29" s="453">
        <v>45</v>
      </c>
      <c r="AM29" s="453">
        <v>45</v>
      </c>
      <c r="AN29" s="453">
        <v>45</v>
      </c>
      <c r="AO29" s="453">
        <v>45</v>
      </c>
      <c r="AP29" s="453">
        <v>45</v>
      </c>
      <c r="AQ29" s="453">
        <v>45</v>
      </c>
      <c r="AR29" s="453">
        <v>45</v>
      </c>
      <c r="AS29" s="453">
        <v>45</v>
      </c>
      <c r="AT29" s="453">
        <v>45</v>
      </c>
      <c r="AU29" s="453">
        <v>45</v>
      </c>
      <c r="AV29" s="453">
        <v>45</v>
      </c>
      <c r="AW29" s="453">
        <v>45</v>
      </c>
      <c r="AX29" s="453">
        <v>45</v>
      </c>
      <c r="AY29" s="453">
        <v>45</v>
      </c>
      <c r="AZ29" s="453">
        <v>45</v>
      </c>
      <c r="BA29" s="453">
        <v>45</v>
      </c>
      <c r="BB29" s="453">
        <v>45</v>
      </c>
      <c r="BC29" s="453">
        <v>45</v>
      </c>
      <c r="BD29" s="453">
        <v>45</v>
      </c>
      <c r="BE29" s="453">
        <v>45</v>
      </c>
      <c r="BF29" s="453">
        <v>45</v>
      </c>
      <c r="BG29" s="453">
        <v>45</v>
      </c>
      <c r="BH29" s="453">
        <v>45</v>
      </c>
      <c r="BI29" s="453">
        <v>45</v>
      </c>
      <c r="BJ29" s="453">
        <v>45</v>
      </c>
      <c r="BK29" s="453">
        <v>45</v>
      </c>
      <c r="BL29" s="453">
        <v>45</v>
      </c>
      <c r="BM29" s="453">
        <v>45</v>
      </c>
      <c r="BN29" s="453">
        <v>45</v>
      </c>
      <c r="BO29" s="453">
        <v>45</v>
      </c>
      <c r="BP29" s="453">
        <v>45</v>
      </c>
      <c r="BQ29" s="453">
        <v>45</v>
      </c>
      <c r="BR29" s="453">
        <v>45</v>
      </c>
      <c r="BS29" s="453">
        <v>45</v>
      </c>
      <c r="BT29" s="453">
        <v>45</v>
      </c>
      <c r="BU29" s="453">
        <v>45</v>
      </c>
      <c r="BV29" s="453">
        <v>45</v>
      </c>
      <c r="BW29" s="453">
        <v>45</v>
      </c>
      <c r="BX29" s="453">
        <v>45</v>
      </c>
      <c r="BY29" s="453">
        <v>45</v>
      </c>
      <c r="BZ29" s="453">
        <v>45</v>
      </c>
      <c r="CA29" s="453">
        <v>45</v>
      </c>
      <c r="CB29" s="453">
        <v>45</v>
      </c>
      <c r="CC29" s="453">
        <v>45</v>
      </c>
      <c r="CD29" s="453">
        <v>45</v>
      </c>
      <c r="CE29" s="453">
        <v>45</v>
      </c>
      <c r="CF29" s="453">
        <v>45</v>
      </c>
      <c r="CG29" s="453">
        <v>45</v>
      </c>
      <c r="CH29" s="453">
        <v>45</v>
      </c>
      <c r="CI29" s="453">
        <v>45</v>
      </c>
      <c r="CJ29" s="453">
        <v>45</v>
      </c>
      <c r="CK29" s="453">
        <v>45</v>
      </c>
      <c r="CL29" s="453">
        <v>45</v>
      </c>
      <c r="CM29" s="453">
        <v>45</v>
      </c>
      <c r="CN29" s="453">
        <v>45</v>
      </c>
      <c r="CO29" s="453">
        <v>45</v>
      </c>
      <c r="CP29" s="453">
        <v>45</v>
      </c>
      <c r="CQ29" s="453">
        <v>45</v>
      </c>
      <c r="CR29" s="453">
        <v>45</v>
      </c>
      <c r="CS29" s="453">
        <v>45</v>
      </c>
      <c r="CT29" s="453">
        <v>45</v>
      </c>
      <c r="CU29" s="453">
        <v>45</v>
      </c>
      <c r="CV29" s="453">
        <v>45</v>
      </c>
      <c r="CW29" s="453">
        <v>45</v>
      </c>
    </row>
    <row r="30" spans="1:201" s="72" customFormat="1" ht="20.100000000000001" customHeight="1" x14ac:dyDescent="0.25">
      <c r="A30" s="89" t="s">
        <v>27</v>
      </c>
      <c r="B30" s="125">
        <v>0</v>
      </c>
      <c r="C30" s="125">
        <v>0</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0</v>
      </c>
      <c r="U30" s="125">
        <v>0</v>
      </c>
      <c r="V30" s="125">
        <v>0</v>
      </c>
      <c r="W30" s="125">
        <v>0</v>
      </c>
      <c r="X30" s="125">
        <v>0</v>
      </c>
      <c r="Y30" s="125">
        <v>0</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0</v>
      </c>
      <c r="AQ30" s="125">
        <v>0</v>
      </c>
      <c r="AR30" s="125">
        <v>0</v>
      </c>
      <c r="AS30" s="125">
        <v>0</v>
      </c>
      <c r="AT30" s="125">
        <v>0</v>
      </c>
      <c r="AU30" s="125">
        <v>0</v>
      </c>
      <c r="AV30" s="125">
        <v>0</v>
      </c>
      <c r="AW30" s="125">
        <v>0</v>
      </c>
      <c r="AX30" s="125">
        <v>0</v>
      </c>
      <c r="AY30" s="125">
        <v>0</v>
      </c>
      <c r="AZ30" s="125">
        <v>0</v>
      </c>
      <c r="BA30" s="125">
        <v>0</v>
      </c>
      <c r="BB30" s="125">
        <v>0</v>
      </c>
      <c r="BC30" s="125">
        <v>0</v>
      </c>
      <c r="BD30" s="125">
        <v>0</v>
      </c>
      <c r="BE30" s="125">
        <v>0</v>
      </c>
      <c r="BF30" s="125">
        <v>0</v>
      </c>
      <c r="BG30" s="125">
        <v>0</v>
      </c>
      <c r="BH30" s="125">
        <v>0</v>
      </c>
      <c r="BI30" s="125">
        <v>0</v>
      </c>
      <c r="BJ30" s="125">
        <v>0</v>
      </c>
      <c r="BK30" s="125">
        <v>0</v>
      </c>
      <c r="BL30" s="125">
        <v>0</v>
      </c>
      <c r="BM30" s="125">
        <v>0</v>
      </c>
      <c r="BN30" s="125">
        <v>0</v>
      </c>
      <c r="BO30" s="125">
        <v>0</v>
      </c>
      <c r="BP30" s="125">
        <v>0</v>
      </c>
      <c r="BQ30" s="125">
        <v>0</v>
      </c>
      <c r="BR30" s="125">
        <v>0</v>
      </c>
      <c r="BS30" s="125">
        <v>0</v>
      </c>
      <c r="BT30" s="125">
        <v>0</v>
      </c>
      <c r="BU30" s="125">
        <v>0</v>
      </c>
      <c r="BV30" s="125">
        <v>0</v>
      </c>
      <c r="BW30" s="125">
        <v>0</v>
      </c>
      <c r="BX30" s="125">
        <v>0</v>
      </c>
      <c r="BY30" s="125">
        <v>0</v>
      </c>
      <c r="BZ30" s="125">
        <v>0</v>
      </c>
      <c r="CA30" s="125">
        <v>0</v>
      </c>
      <c r="CB30" s="125">
        <v>0</v>
      </c>
      <c r="CC30" s="125">
        <v>0</v>
      </c>
      <c r="CD30" s="125">
        <v>0</v>
      </c>
      <c r="CE30" s="125">
        <v>0</v>
      </c>
      <c r="CF30" s="125">
        <v>0</v>
      </c>
      <c r="CG30" s="125">
        <v>0</v>
      </c>
      <c r="CH30" s="125">
        <v>0</v>
      </c>
      <c r="CI30" s="125">
        <v>0</v>
      </c>
      <c r="CJ30" s="125">
        <v>0</v>
      </c>
      <c r="CK30" s="125">
        <v>0</v>
      </c>
      <c r="CL30" s="125">
        <v>0</v>
      </c>
      <c r="CM30" s="125">
        <v>0</v>
      </c>
      <c r="CN30" s="125">
        <v>0</v>
      </c>
      <c r="CO30" s="125">
        <v>0</v>
      </c>
      <c r="CP30" s="125">
        <v>0</v>
      </c>
      <c r="CQ30" s="125">
        <v>0</v>
      </c>
      <c r="CR30" s="125">
        <v>0</v>
      </c>
      <c r="CS30" s="125">
        <v>0</v>
      </c>
      <c r="CT30" s="125">
        <v>0</v>
      </c>
      <c r="CU30" s="125">
        <v>0</v>
      </c>
      <c r="CV30" s="125">
        <v>0</v>
      </c>
      <c r="CW30" s="125">
        <v>0</v>
      </c>
    </row>
    <row r="31" spans="1:201" s="72" customFormat="1" ht="20.100000000000001" customHeight="1" x14ac:dyDescent="0.25">
      <c r="A31" s="89" t="s">
        <v>28</v>
      </c>
      <c r="B31" s="454">
        <v>45</v>
      </c>
      <c r="C31" s="454">
        <v>45</v>
      </c>
      <c r="D31" s="454">
        <v>45</v>
      </c>
      <c r="E31" s="454">
        <v>45</v>
      </c>
      <c r="F31" s="454">
        <v>45</v>
      </c>
      <c r="G31" s="454">
        <v>45</v>
      </c>
      <c r="H31" s="454">
        <v>45</v>
      </c>
      <c r="I31" s="454">
        <v>45</v>
      </c>
      <c r="J31" s="454">
        <v>45</v>
      </c>
      <c r="K31" s="454">
        <v>45</v>
      </c>
      <c r="L31" s="454">
        <v>45</v>
      </c>
      <c r="M31" s="454">
        <v>45</v>
      </c>
      <c r="N31" s="454">
        <v>45</v>
      </c>
      <c r="O31" s="454">
        <v>45</v>
      </c>
      <c r="P31" s="454">
        <v>45</v>
      </c>
      <c r="Q31" s="454">
        <v>45</v>
      </c>
      <c r="R31" s="454">
        <v>45</v>
      </c>
      <c r="S31" s="454">
        <v>45</v>
      </c>
      <c r="T31" s="454">
        <v>45</v>
      </c>
      <c r="U31" s="454">
        <v>45</v>
      </c>
      <c r="V31" s="454">
        <v>45</v>
      </c>
      <c r="W31" s="454">
        <v>45</v>
      </c>
      <c r="X31" s="454">
        <v>45</v>
      </c>
      <c r="Y31" s="454">
        <v>45</v>
      </c>
      <c r="Z31" s="454">
        <v>45</v>
      </c>
      <c r="AA31" s="454">
        <v>45</v>
      </c>
      <c r="AB31" s="454">
        <v>45</v>
      </c>
      <c r="AC31" s="454">
        <v>45</v>
      </c>
      <c r="AD31" s="454">
        <v>45</v>
      </c>
      <c r="AE31" s="454">
        <v>45</v>
      </c>
      <c r="AF31" s="454">
        <v>45</v>
      </c>
      <c r="AG31" s="454">
        <v>45</v>
      </c>
      <c r="AH31" s="454">
        <v>45</v>
      </c>
      <c r="AI31" s="454">
        <v>45</v>
      </c>
      <c r="AJ31" s="454">
        <v>45</v>
      </c>
      <c r="AK31" s="454">
        <v>45</v>
      </c>
      <c r="AL31" s="454">
        <v>45</v>
      </c>
      <c r="AM31" s="454">
        <v>45</v>
      </c>
      <c r="AN31" s="454">
        <v>45</v>
      </c>
      <c r="AO31" s="454">
        <v>45</v>
      </c>
      <c r="AP31" s="454">
        <v>45</v>
      </c>
      <c r="AQ31" s="454">
        <v>45</v>
      </c>
      <c r="AR31" s="454">
        <v>45</v>
      </c>
      <c r="AS31" s="454">
        <v>45</v>
      </c>
      <c r="AT31" s="454">
        <v>45</v>
      </c>
      <c r="AU31" s="454">
        <v>45</v>
      </c>
      <c r="AV31" s="454">
        <v>45</v>
      </c>
      <c r="AW31" s="454">
        <v>45</v>
      </c>
      <c r="AX31" s="454">
        <v>45</v>
      </c>
      <c r="AY31" s="454">
        <v>45</v>
      </c>
      <c r="AZ31" s="454">
        <v>45</v>
      </c>
      <c r="BA31" s="454">
        <v>45</v>
      </c>
      <c r="BB31" s="454">
        <v>45</v>
      </c>
      <c r="BC31" s="454">
        <v>45</v>
      </c>
      <c r="BD31" s="454">
        <v>45</v>
      </c>
      <c r="BE31" s="454">
        <v>45</v>
      </c>
      <c r="BF31" s="454">
        <v>45</v>
      </c>
      <c r="BG31" s="454">
        <v>45</v>
      </c>
      <c r="BH31" s="454">
        <v>45</v>
      </c>
      <c r="BI31" s="454">
        <v>45</v>
      </c>
      <c r="BJ31" s="454">
        <v>45</v>
      </c>
      <c r="BK31" s="454">
        <v>45</v>
      </c>
      <c r="BL31" s="454">
        <v>45</v>
      </c>
      <c r="BM31" s="454">
        <v>45</v>
      </c>
      <c r="BN31" s="454">
        <v>45</v>
      </c>
      <c r="BO31" s="454">
        <v>45</v>
      </c>
      <c r="BP31" s="454">
        <v>45</v>
      </c>
      <c r="BQ31" s="454">
        <v>45</v>
      </c>
      <c r="BR31" s="454">
        <v>45</v>
      </c>
      <c r="BS31" s="454">
        <v>45</v>
      </c>
      <c r="BT31" s="454">
        <v>45</v>
      </c>
      <c r="BU31" s="454">
        <v>45</v>
      </c>
      <c r="BV31" s="454">
        <v>45</v>
      </c>
      <c r="BW31" s="454">
        <v>45</v>
      </c>
      <c r="BX31" s="454">
        <v>45</v>
      </c>
      <c r="BY31" s="454">
        <v>45</v>
      </c>
      <c r="BZ31" s="454">
        <v>45</v>
      </c>
      <c r="CA31" s="454">
        <v>45</v>
      </c>
      <c r="CB31" s="454">
        <v>45</v>
      </c>
      <c r="CC31" s="454">
        <v>45</v>
      </c>
      <c r="CD31" s="454">
        <v>45</v>
      </c>
      <c r="CE31" s="454">
        <v>45</v>
      </c>
      <c r="CF31" s="454">
        <v>45</v>
      </c>
      <c r="CG31" s="454">
        <v>45</v>
      </c>
      <c r="CH31" s="454">
        <v>45</v>
      </c>
      <c r="CI31" s="454">
        <v>45</v>
      </c>
      <c r="CJ31" s="454">
        <v>45</v>
      </c>
      <c r="CK31" s="454">
        <v>45</v>
      </c>
      <c r="CL31" s="454">
        <v>45</v>
      </c>
      <c r="CM31" s="454">
        <v>45</v>
      </c>
      <c r="CN31" s="454">
        <v>45</v>
      </c>
      <c r="CO31" s="454">
        <v>45</v>
      </c>
      <c r="CP31" s="454">
        <v>45</v>
      </c>
      <c r="CQ31" s="454">
        <v>45</v>
      </c>
      <c r="CR31" s="454">
        <v>45</v>
      </c>
      <c r="CS31" s="454">
        <v>45</v>
      </c>
      <c r="CT31" s="454">
        <v>45</v>
      </c>
      <c r="CU31" s="454">
        <v>45</v>
      </c>
      <c r="CV31" s="454">
        <v>45</v>
      </c>
      <c r="CW31" s="454">
        <v>45</v>
      </c>
    </row>
    <row r="32" spans="1:201" s="72" customFormat="1" ht="20.100000000000001" customHeight="1" x14ac:dyDescent="0.25">
      <c r="A32" s="269" t="s">
        <v>29</v>
      </c>
      <c r="B32" s="246">
        <f t="shared" ref="B32:BN32" si="31">B25+B28+B30</f>
        <v>0</v>
      </c>
      <c r="C32" s="246">
        <f t="shared" si="31"/>
        <v>0</v>
      </c>
      <c r="D32" s="246">
        <f t="shared" si="31"/>
        <v>0</v>
      </c>
      <c r="E32" s="246">
        <f t="shared" si="31"/>
        <v>0</v>
      </c>
      <c r="F32" s="246">
        <f t="shared" si="31"/>
        <v>0</v>
      </c>
      <c r="G32" s="246">
        <f t="shared" si="31"/>
        <v>0</v>
      </c>
      <c r="H32" s="246">
        <f t="shared" si="31"/>
        <v>0</v>
      </c>
      <c r="I32" s="246">
        <f t="shared" si="31"/>
        <v>0</v>
      </c>
      <c r="J32" s="246">
        <f t="shared" si="31"/>
        <v>0</v>
      </c>
      <c r="K32" s="246">
        <f t="shared" si="31"/>
        <v>0</v>
      </c>
      <c r="L32" s="246">
        <f t="shared" si="31"/>
        <v>0</v>
      </c>
      <c r="M32" s="246">
        <f t="shared" si="31"/>
        <v>0</v>
      </c>
      <c r="N32" s="246">
        <f t="shared" si="31"/>
        <v>0</v>
      </c>
      <c r="O32" s="246">
        <f t="shared" si="31"/>
        <v>0</v>
      </c>
      <c r="P32" s="246">
        <f t="shared" si="31"/>
        <v>0</v>
      </c>
      <c r="Q32" s="246">
        <f t="shared" si="31"/>
        <v>0</v>
      </c>
      <c r="R32" s="246">
        <f t="shared" si="31"/>
        <v>0</v>
      </c>
      <c r="S32" s="246">
        <f t="shared" si="31"/>
        <v>0</v>
      </c>
      <c r="T32" s="246">
        <f t="shared" si="31"/>
        <v>0</v>
      </c>
      <c r="U32" s="246">
        <f t="shared" si="31"/>
        <v>0</v>
      </c>
      <c r="V32" s="246">
        <f t="shared" si="31"/>
        <v>0</v>
      </c>
      <c r="W32" s="246">
        <f t="shared" si="31"/>
        <v>0</v>
      </c>
      <c r="X32" s="246">
        <f t="shared" si="31"/>
        <v>0</v>
      </c>
      <c r="Y32" s="246">
        <f t="shared" si="31"/>
        <v>0</v>
      </c>
      <c r="Z32" s="246">
        <f t="shared" si="31"/>
        <v>0</v>
      </c>
      <c r="AA32" s="246">
        <f t="shared" si="31"/>
        <v>0</v>
      </c>
      <c r="AB32" s="246">
        <f t="shared" si="31"/>
        <v>0</v>
      </c>
      <c r="AC32" s="246">
        <f t="shared" si="31"/>
        <v>0</v>
      </c>
      <c r="AD32" s="246">
        <f t="shared" si="31"/>
        <v>0</v>
      </c>
      <c r="AE32" s="246">
        <f t="shared" si="31"/>
        <v>0</v>
      </c>
      <c r="AF32" s="246">
        <f t="shared" si="31"/>
        <v>0</v>
      </c>
      <c r="AG32" s="246">
        <f t="shared" si="31"/>
        <v>0</v>
      </c>
      <c r="AH32" s="246">
        <f t="shared" si="31"/>
        <v>0</v>
      </c>
      <c r="AI32" s="246">
        <f t="shared" si="31"/>
        <v>0</v>
      </c>
      <c r="AJ32" s="246">
        <f t="shared" si="31"/>
        <v>0</v>
      </c>
      <c r="AK32" s="246">
        <f t="shared" si="31"/>
        <v>0</v>
      </c>
      <c r="AL32" s="246">
        <f t="shared" si="31"/>
        <v>0</v>
      </c>
      <c r="AM32" s="246">
        <f t="shared" si="31"/>
        <v>0</v>
      </c>
      <c r="AN32" s="246">
        <f t="shared" si="31"/>
        <v>0</v>
      </c>
      <c r="AO32" s="246">
        <f t="shared" si="31"/>
        <v>0</v>
      </c>
      <c r="AP32" s="246">
        <f t="shared" si="31"/>
        <v>0</v>
      </c>
      <c r="AQ32" s="246">
        <f t="shared" si="31"/>
        <v>0</v>
      </c>
      <c r="AR32" s="246">
        <f t="shared" si="31"/>
        <v>0</v>
      </c>
      <c r="AS32" s="246">
        <f t="shared" si="31"/>
        <v>0</v>
      </c>
      <c r="AT32" s="246">
        <f t="shared" si="31"/>
        <v>0</v>
      </c>
      <c r="AU32" s="246">
        <f t="shared" si="31"/>
        <v>0</v>
      </c>
      <c r="AV32" s="246">
        <f t="shared" si="31"/>
        <v>0</v>
      </c>
      <c r="AW32" s="246">
        <f t="shared" si="31"/>
        <v>0</v>
      </c>
      <c r="AX32" s="246">
        <f t="shared" si="31"/>
        <v>0</v>
      </c>
      <c r="AY32" s="246">
        <f t="shared" si="31"/>
        <v>0</v>
      </c>
      <c r="AZ32" s="246">
        <f t="shared" si="31"/>
        <v>0</v>
      </c>
      <c r="BA32" s="246">
        <f t="shared" si="31"/>
        <v>0</v>
      </c>
      <c r="BB32" s="246">
        <f t="shared" si="31"/>
        <v>0</v>
      </c>
      <c r="BC32" s="246">
        <f t="shared" si="31"/>
        <v>0</v>
      </c>
      <c r="BD32" s="246">
        <f t="shared" si="31"/>
        <v>0</v>
      </c>
      <c r="BE32" s="246">
        <f t="shared" si="31"/>
        <v>0</v>
      </c>
      <c r="BF32" s="246">
        <f t="shared" si="31"/>
        <v>0</v>
      </c>
      <c r="BG32" s="246">
        <f t="shared" si="31"/>
        <v>0</v>
      </c>
      <c r="BH32" s="246">
        <f t="shared" si="31"/>
        <v>0</v>
      </c>
      <c r="BI32" s="246">
        <f t="shared" si="31"/>
        <v>0</v>
      </c>
      <c r="BJ32" s="246">
        <f t="shared" si="31"/>
        <v>0</v>
      </c>
      <c r="BK32" s="246">
        <f t="shared" si="31"/>
        <v>0</v>
      </c>
      <c r="BL32" s="246">
        <f t="shared" si="31"/>
        <v>0</v>
      </c>
      <c r="BM32" s="246">
        <f t="shared" si="31"/>
        <v>0</v>
      </c>
      <c r="BN32" s="246">
        <f t="shared" si="31"/>
        <v>0</v>
      </c>
      <c r="BO32" s="246">
        <f t="shared" ref="BO32:CW32" si="32">BO25+BO28+BO30</f>
        <v>0</v>
      </c>
      <c r="BP32" s="246">
        <f t="shared" si="32"/>
        <v>0</v>
      </c>
      <c r="BQ32" s="246">
        <f t="shared" si="32"/>
        <v>0</v>
      </c>
      <c r="BR32" s="246">
        <f t="shared" si="32"/>
        <v>0</v>
      </c>
      <c r="BS32" s="246">
        <f t="shared" si="32"/>
        <v>0</v>
      </c>
      <c r="BT32" s="246">
        <f t="shared" si="32"/>
        <v>0</v>
      </c>
      <c r="BU32" s="246">
        <f t="shared" si="32"/>
        <v>0</v>
      </c>
      <c r="BV32" s="246">
        <f t="shared" si="32"/>
        <v>0</v>
      </c>
      <c r="BW32" s="246">
        <f t="shared" si="32"/>
        <v>0</v>
      </c>
      <c r="BX32" s="246">
        <f t="shared" si="32"/>
        <v>0</v>
      </c>
      <c r="BY32" s="246">
        <f t="shared" si="32"/>
        <v>0</v>
      </c>
      <c r="BZ32" s="246">
        <f t="shared" si="32"/>
        <v>0</v>
      </c>
      <c r="CA32" s="246">
        <f t="shared" si="32"/>
        <v>0</v>
      </c>
      <c r="CB32" s="246">
        <f t="shared" si="32"/>
        <v>0</v>
      </c>
      <c r="CC32" s="246">
        <f t="shared" si="32"/>
        <v>0</v>
      </c>
      <c r="CD32" s="246">
        <f t="shared" si="32"/>
        <v>0</v>
      </c>
      <c r="CE32" s="246">
        <f t="shared" si="32"/>
        <v>0</v>
      </c>
      <c r="CF32" s="246">
        <f t="shared" si="32"/>
        <v>0</v>
      </c>
      <c r="CG32" s="246">
        <f t="shared" si="32"/>
        <v>0</v>
      </c>
      <c r="CH32" s="246">
        <f t="shared" si="32"/>
        <v>0</v>
      </c>
      <c r="CI32" s="246">
        <f t="shared" si="32"/>
        <v>0</v>
      </c>
      <c r="CJ32" s="246">
        <f t="shared" si="32"/>
        <v>0</v>
      </c>
      <c r="CK32" s="246">
        <f t="shared" si="32"/>
        <v>0</v>
      </c>
      <c r="CL32" s="246">
        <f t="shared" si="32"/>
        <v>0</v>
      </c>
      <c r="CM32" s="246">
        <f t="shared" si="32"/>
        <v>0</v>
      </c>
      <c r="CN32" s="246">
        <f t="shared" si="32"/>
        <v>0</v>
      </c>
      <c r="CO32" s="246">
        <f t="shared" si="32"/>
        <v>0</v>
      </c>
      <c r="CP32" s="246">
        <f t="shared" si="32"/>
        <v>0</v>
      </c>
      <c r="CQ32" s="246">
        <f t="shared" si="32"/>
        <v>0</v>
      </c>
      <c r="CR32" s="246">
        <f t="shared" si="32"/>
        <v>0</v>
      </c>
      <c r="CS32" s="246">
        <f t="shared" si="32"/>
        <v>0</v>
      </c>
      <c r="CT32" s="246">
        <f t="shared" si="32"/>
        <v>0</v>
      </c>
      <c r="CU32" s="246">
        <f t="shared" si="32"/>
        <v>0</v>
      </c>
      <c r="CV32" s="246">
        <f t="shared" si="32"/>
        <v>0</v>
      </c>
      <c r="CW32" s="246">
        <f t="shared" si="32"/>
        <v>0</v>
      </c>
    </row>
    <row r="33" spans="1:201" s="72" customFormat="1" ht="20.100000000000001" hidden="1" customHeight="1" x14ac:dyDescent="0.25">
      <c r="A33" s="269" t="s">
        <v>30</v>
      </c>
      <c r="B33" s="247">
        <f t="shared" ref="B33" si="33">ROUND(B25*B26/60+B28*B29/60+B30*B31/60,2)</f>
        <v>0</v>
      </c>
      <c r="C33" s="247">
        <f t="shared" ref="C33:BN33" si="34">ROUND(C25*C26/60+C28*C29/60+C30*C31/60,2)</f>
        <v>0</v>
      </c>
      <c r="D33" s="247">
        <f t="shared" si="34"/>
        <v>0</v>
      </c>
      <c r="E33" s="247">
        <f t="shared" si="34"/>
        <v>0</v>
      </c>
      <c r="F33" s="247">
        <f t="shared" si="34"/>
        <v>0</v>
      </c>
      <c r="G33" s="247">
        <f t="shared" si="34"/>
        <v>0</v>
      </c>
      <c r="H33" s="247">
        <f t="shared" si="34"/>
        <v>0</v>
      </c>
      <c r="I33" s="247">
        <f t="shared" si="34"/>
        <v>0</v>
      </c>
      <c r="J33" s="247">
        <f t="shared" si="34"/>
        <v>0</v>
      </c>
      <c r="K33" s="247">
        <f t="shared" si="34"/>
        <v>0</v>
      </c>
      <c r="L33" s="247">
        <f t="shared" si="34"/>
        <v>0</v>
      </c>
      <c r="M33" s="247">
        <f t="shared" si="34"/>
        <v>0</v>
      </c>
      <c r="N33" s="247">
        <f t="shared" si="34"/>
        <v>0</v>
      </c>
      <c r="O33" s="247">
        <f t="shared" si="34"/>
        <v>0</v>
      </c>
      <c r="P33" s="247">
        <f t="shared" si="34"/>
        <v>0</v>
      </c>
      <c r="Q33" s="247">
        <f t="shared" si="34"/>
        <v>0</v>
      </c>
      <c r="R33" s="247">
        <f t="shared" si="34"/>
        <v>0</v>
      </c>
      <c r="S33" s="247">
        <f t="shared" si="34"/>
        <v>0</v>
      </c>
      <c r="T33" s="247">
        <f t="shared" si="34"/>
        <v>0</v>
      </c>
      <c r="U33" s="247">
        <f t="shared" si="34"/>
        <v>0</v>
      </c>
      <c r="V33" s="247">
        <f t="shared" si="34"/>
        <v>0</v>
      </c>
      <c r="W33" s="247">
        <f t="shared" si="34"/>
        <v>0</v>
      </c>
      <c r="X33" s="247">
        <f t="shared" si="34"/>
        <v>0</v>
      </c>
      <c r="Y33" s="247">
        <f t="shared" si="34"/>
        <v>0</v>
      </c>
      <c r="Z33" s="247">
        <f t="shared" si="34"/>
        <v>0</v>
      </c>
      <c r="AA33" s="247">
        <f t="shared" si="34"/>
        <v>0</v>
      </c>
      <c r="AB33" s="247">
        <f t="shared" si="34"/>
        <v>0</v>
      </c>
      <c r="AC33" s="247">
        <f t="shared" si="34"/>
        <v>0</v>
      </c>
      <c r="AD33" s="247">
        <f t="shared" si="34"/>
        <v>0</v>
      </c>
      <c r="AE33" s="247">
        <f t="shared" si="34"/>
        <v>0</v>
      </c>
      <c r="AF33" s="247">
        <f t="shared" si="34"/>
        <v>0</v>
      </c>
      <c r="AG33" s="247">
        <f t="shared" si="34"/>
        <v>0</v>
      </c>
      <c r="AH33" s="247">
        <f t="shared" si="34"/>
        <v>0</v>
      </c>
      <c r="AI33" s="247">
        <f t="shared" si="34"/>
        <v>0</v>
      </c>
      <c r="AJ33" s="247">
        <f t="shared" si="34"/>
        <v>0</v>
      </c>
      <c r="AK33" s="247">
        <f t="shared" si="34"/>
        <v>0</v>
      </c>
      <c r="AL33" s="247">
        <f t="shared" si="34"/>
        <v>0</v>
      </c>
      <c r="AM33" s="247">
        <f t="shared" si="34"/>
        <v>0</v>
      </c>
      <c r="AN33" s="247">
        <f t="shared" si="34"/>
        <v>0</v>
      </c>
      <c r="AO33" s="247">
        <f t="shared" si="34"/>
        <v>0</v>
      </c>
      <c r="AP33" s="247">
        <f t="shared" si="34"/>
        <v>0</v>
      </c>
      <c r="AQ33" s="247">
        <f t="shared" si="34"/>
        <v>0</v>
      </c>
      <c r="AR33" s="247">
        <f t="shared" si="34"/>
        <v>0</v>
      </c>
      <c r="AS33" s="247">
        <f t="shared" si="34"/>
        <v>0</v>
      </c>
      <c r="AT33" s="247">
        <f t="shared" si="34"/>
        <v>0</v>
      </c>
      <c r="AU33" s="247">
        <f t="shared" si="34"/>
        <v>0</v>
      </c>
      <c r="AV33" s="247">
        <f t="shared" si="34"/>
        <v>0</v>
      </c>
      <c r="AW33" s="247">
        <f t="shared" si="34"/>
        <v>0</v>
      </c>
      <c r="AX33" s="247">
        <f t="shared" si="34"/>
        <v>0</v>
      </c>
      <c r="AY33" s="247">
        <f t="shared" si="34"/>
        <v>0</v>
      </c>
      <c r="AZ33" s="247">
        <f t="shared" si="34"/>
        <v>0</v>
      </c>
      <c r="BA33" s="247">
        <f t="shared" si="34"/>
        <v>0</v>
      </c>
      <c r="BB33" s="247">
        <f t="shared" si="34"/>
        <v>0</v>
      </c>
      <c r="BC33" s="247">
        <f t="shared" si="34"/>
        <v>0</v>
      </c>
      <c r="BD33" s="247">
        <f t="shared" si="34"/>
        <v>0</v>
      </c>
      <c r="BE33" s="247">
        <f t="shared" si="34"/>
        <v>0</v>
      </c>
      <c r="BF33" s="247">
        <f t="shared" si="34"/>
        <v>0</v>
      </c>
      <c r="BG33" s="247">
        <f t="shared" si="34"/>
        <v>0</v>
      </c>
      <c r="BH33" s="247">
        <f t="shared" si="34"/>
        <v>0</v>
      </c>
      <c r="BI33" s="247">
        <f t="shared" si="34"/>
        <v>0</v>
      </c>
      <c r="BJ33" s="247">
        <f t="shared" si="34"/>
        <v>0</v>
      </c>
      <c r="BK33" s="247">
        <f t="shared" si="34"/>
        <v>0</v>
      </c>
      <c r="BL33" s="247">
        <f t="shared" si="34"/>
        <v>0</v>
      </c>
      <c r="BM33" s="247">
        <f t="shared" si="34"/>
        <v>0</v>
      </c>
      <c r="BN33" s="247">
        <f t="shared" si="34"/>
        <v>0</v>
      </c>
      <c r="BO33" s="247">
        <f t="shared" ref="BO33:CW33" si="35">ROUND(BO25*BO26/60+BO28*BO29/60+BO30*BO31/60,2)</f>
        <v>0</v>
      </c>
      <c r="BP33" s="247">
        <f t="shared" si="35"/>
        <v>0</v>
      </c>
      <c r="BQ33" s="247">
        <f t="shared" si="35"/>
        <v>0</v>
      </c>
      <c r="BR33" s="247">
        <f t="shared" si="35"/>
        <v>0</v>
      </c>
      <c r="BS33" s="247">
        <f t="shared" si="35"/>
        <v>0</v>
      </c>
      <c r="BT33" s="247">
        <f t="shared" si="35"/>
        <v>0</v>
      </c>
      <c r="BU33" s="247">
        <f t="shared" si="35"/>
        <v>0</v>
      </c>
      <c r="BV33" s="247">
        <f t="shared" si="35"/>
        <v>0</v>
      </c>
      <c r="BW33" s="247">
        <f t="shared" si="35"/>
        <v>0</v>
      </c>
      <c r="BX33" s="247">
        <f t="shared" si="35"/>
        <v>0</v>
      </c>
      <c r="BY33" s="247">
        <f t="shared" si="35"/>
        <v>0</v>
      </c>
      <c r="BZ33" s="247">
        <f t="shared" si="35"/>
        <v>0</v>
      </c>
      <c r="CA33" s="247">
        <f t="shared" si="35"/>
        <v>0</v>
      </c>
      <c r="CB33" s="247">
        <f t="shared" si="35"/>
        <v>0</v>
      </c>
      <c r="CC33" s="247">
        <f t="shared" si="35"/>
        <v>0</v>
      </c>
      <c r="CD33" s="247">
        <f t="shared" si="35"/>
        <v>0</v>
      </c>
      <c r="CE33" s="247">
        <f t="shared" si="35"/>
        <v>0</v>
      </c>
      <c r="CF33" s="247">
        <f t="shared" si="35"/>
        <v>0</v>
      </c>
      <c r="CG33" s="247">
        <f t="shared" si="35"/>
        <v>0</v>
      </c>
      <c r="CH33" s="247">
        <f t="shared" si="35"/>
        <v>0</v>
      </c>
      <c r="CI33" s="247">
        <f t="shared" si="35"/>
        <v>0</v>
      </c>
      <c r="CJ33" s="247">
        <f t="shared" si="35"/>
        <v>0</v>
      </c>
      <c r="CK33" s="247">
        <f t="shared" si="35"/>
        <v>0</v>
      </c>
      <c r="CL33" s="247">
        <f t="shared" si="35"/>
        <v>0</v>
      </c>
      <c r="CM33" s="247">
        <f t="shared" si="35"/>
        <v>0</v>
      </c>
      <c r="CN33" s="247">
        <f t="shared" si="35"/>
        <v>0</v>
      </c>
      <c r="CO33" s="247">
        <f t="shared" si="35"/>
        <v>0</v>
      </c>
      <c r="CP33" s="247">
        <f t="shared" si="35"/>
        <v>0</v>
      </c>
      <c r="CQ33" s="247">
        <f t="shared" si="35"/>
        <v>0</v>
      </c>
      <c r="CR33" s="247">
        <f t="shared" si="35"/>
        <v>0</v>
      </c>
      <c r="CS33" s="247">
        <f t="shared" si="35"/>
        <v>0</v>
      </c>
      <c r="CT33" s="247">
        <f t="shared" si="35"/>
        <v>0</v>
      </c>
      <c r="CU33" s="247">
        <f t="shared" si="35"/>
        <v>0</v>
      </c>
      <c r="CV33" s="247">
        <f t="shared" si="35"/>
        <v>0</v>
      </c>
      <c r="CW33" s="247">
        <f t="shared" si="35"/>
        <v>0</v>
      </c>
    </row>
    <row r="34" spans="1:201" s="72" customFormat="1" ht="20.100000000000001" hidden="1" customHeight="1" x14ac:dyDescent="0.25">
      <c r="A34" s="269" t="s">
        <v>468</v>
      </c>
      <c r="B34" s="443">
        <f>B33*1.33333333</f>
        <v>0</v>
      </c>
      <c r="C34" s="443">
        <f t="shared" ref="C34:BN34" si="36">C33*1.33333333</f>
        <v>0</v>
      </c>
      <c r="D34" s="443">
        <f t="shared" si="36"/>
        <v>0</v>
      </c>
      <c r="E34" s="443">
        <f t="shared" si="36"/>
        <v>0</v>
      </c>
      <c r="F34" s="443">
        <f t="shared" si="36"/>
        <v>0</v>
      </c>
      <c r="G34" s="443">
        <f t="shared" si="36"/>
        <v>0</v>
      </c>
      <c r="H34" s="443">
        <f t="shared" si="36"/>
        <v>0</v>
      </c>
      <c r="I34" s="443">
        <f t="shared" si="36"/>
        <v>0</v>
      </c>
      <c r="J34" s="443">
        <f t="shared" si="36"/>
        <v>0</v>
      </c>
      <c r="K34" s="443">
        <f t="shared" si="36"/>
        <v>0</v>
      </c>
      <c r="L34" s="443">
        <f t="shared" si="36"/>
        <v>0</v>
      </c>
      <c r="M34" s="443">
        <f t="shared" si="36"/>
        <v>0</v>
      </c>
      <c r="N34" s="443">
        <f t="shared" si="36"/>
        <v>0</v>
      </c>
      <c r="O34" s="443">
        <f t="shared" si="36"/>
        <v>0</v>
      </c>
      <c r="P34" s="443">
        <f t="shared" si="36"/>
        <v>0</v>
      </c>
      <c r="Q34" s="443">
        <f t="shared" si="36"/>
        <v>0</v>
      </c>
      <c r="R34" s="443">
        <f t="shared" si="36"/>
        <v>0</v>
      </c>
      <c r="S34" s="443">
        <f t="shared" si="36"/>
        <v>0</v>
      </c>
      <c r="T34" s="443">
        <f t="shared" si="36"/>
        <v>0</v>
      </c>
      <c r="U34" s="443">
        <f t="shared" si="36"/>
        <v>0</v>
      </c>
      <c r="V34" s="443">
        <f t="shared" si="36"/>
        <v>0</v>
      </c>
      <c r="W34" s="443">
        <f t="shared" si="36"/>
        <v>0</v>
      </c>
      <c r="X34" s="443">
        <f t="shared" si="36"/>
        <v>0</v>
      </c>
      <c r="Y34" s="443">
        <f t="shared" si="36"/>
        <v>0</v>
      </c>
      <c r="Z34" s="443">
        <f t="shared" si="36"/>
        <v>0</v>
      </c>
      <c r="AA34" s="443">
        <f t="shared" si="36"/>
        <v>0</v>
      </c>
      <c r="AB34" s="443">
        <f t="shared" si="36"/>
        <v>0</v>
      </c>
      <c r="AC34" s="443">
        <f t="shared" si="36"/>
        <v>0</v>
      </c>
      <c r="AD34" s="443">
        <f t="shared" si="36"/>
        <v>0</v>
      </c>
      <c r="AE34" s="443">
        <f t="shared" si="36"/>
        <v>0</v>
      </c>
      <c r="AF34" s="443">
        <f t="shared" si="36"/>
        <v>0</v>
      </c>
      <c r="AG34" s="443">
        <f t="shared" si="36"/>
        <v>0</v>
      </c>
      <c r="AH34" s="443">
        <f t="shared" si="36"/>
        <v>0</v>
      </c>
      <c r="AI34" s="443">
        <f t="shared" si="36"/>
        <v>0</v>
      </c>
      <c r="AJ34" s="443">
        <f t="shared" si="36"/>
        <v>0</v>
      </c>
      <c r="AK34" s="443">
        <f t="shared" si="36"/>
        <v>0</v>
      </c>
      <c r="AL34" s="443">
        <f t="shared" si="36"/>
        <v>0</v>
      </c>
      <c r="AM34" s="443">
        <f t="shared" si="36"/>
        <v>0</v>
      </c>
      <c r="AN34" s="443">
        <f t="shared" si="36"/>
        <v>0</v>
      </c>
      <c r="AO34" s="443">
        <f t="shared" si="36"/>
        <v>0</v>
      </c>
      <c r="AP34" s="443">
        <f t="shared" si="36"/>
        <v>0</v>
      </c>
      <c r="AQ34" s="443">
        <f t="shared" si="36"/>
        <v>0</v>
      </c>
      <c r="AR34" s="443">
        <f t="shared" si="36"/>
        <v>0</v>
      </c>
      <c r="AS34" s="443">
        <f t="shared" si="36"/>
        <v>0</v>
      </c>
      <c r="AT34" s="443">
        <f t="shared" si="36"/>
        <v>0</v>
      </c>
      <c r="AU34" s="443">
        <f t="shared" si="36"/>
        <v>0</v>
      </c>
      <c r="AV34" s="443">
        <f t="shared" si="36"/>
        <v>0</v>
      </c>
      <c r="AW34" s="443">
        <f t="shared" si="36"/>
        <v>0</v>
      </c>
      <c r="AX34" s="443">
        <f t="shared" si="36"/>
        <v>0</v>
      </c>
      <c r="AY34" s="443">
        <f t="shared" si="36"/>
        <v>0</v>
      </c>
      <c r="AZ34" s="443">
        <f t="shared" si="36"/>
        <v>0</v>
      </c>
      <c r="BA34" s="443">
        <f t="shared" si="36"/>
        <v>0</v>
      </c>
      <c r="BB34" s="443">
        <f t="shared" si="36"/>
        <v>0</v>
      </c>
      <c r="BC34" s="443">
        <f t="shared" si="36"/>
        <v>0</v>
      </c>
      <c r="BD34" s="443">
        <f t="shared" si="36"/>
        <v>0</v>
      </c>
      <c r="BE34" s="443">
        <f t="shared" si="36"/>
        <v>0</v>
      </c>
      <c r="BF34" s="443">
        <f t="shared" si="36"/>
        <v>0</v>
      </c>
      <c r="BG34" s="443">
        <f t="shared" si="36"/>
        <v>0</v>
      </c>
      <c r="BH34" s="443">
        <f t="shared" si="36"/>
        <v>0</v>
      </c>
      <c r="BI34" s="443">
        <f t="shared" si="36"/>
        <v>0</v>
      </c>
      <c r="BJ34" s="443">
        <f t="shared" si="36"/>
        <v>0</v>
      </c>
      <c r="BK34" s="443">
        <f t="shared" si="36"/>
        <v>0</v>
      </c>
      <c r="BL34" s="443">
        <f t="shared" si="36"/>
        <v>0</v>
      </c>
      <c r="BM34" s="443">
        <f t="shared" si="36"/>
        <v>0</v>
      </c>
      <c r="BN34" s="443">
        <f t="shared" si="36"/>
        <v>0</v>
      </c>
      <c r="BO34" s="443">
        <f t="shared" ref="BO34:CW34" si="37">BO33*1.33333333</f>
        <v>0</v>
      </c>
      <c r="BP34" s="443">
        <f t="shared" si="37"/>
        <v>0</v>
      </c>
      <c r="BQ34" s="443">
        <f t="shared" si="37"/>
        <v>0</v>
      </c>
      <c r="BR34" s="443">
        <f t="shared" si="37"/>
        <v>0</v>
      </c>
      <c r="BS34" s="443">
        <f t="shared" si="37"/>
        <v>0</v>
      </c>
      <c r="BT34" s="443">
        <f t="shared" si="37"/>
        <v>0</v>
      </c>
      <c r="BU34" s="443">
        <f t="shared" si="37"/>
        <v>0</v>
      </c>
      <c r="BV34" s="443">
        <f t="shared" si="37"/>
        <v>0</v>
      </c>
      <c r="BW34" s="443">
        <f t="shared" si="37"/>
        <v>0</v>
      </c>
      <c r="BX34" s="443">
        <f t="shared" si="37"/>
        <v>0</v>
      </c>
      <c r="BY34" s="443">
        <f t="shared" si="37"/>
        <v>0</v>
      </c>
      <c r="BZ34" s="443">
        <f t="shared" si="37"/>
        <v>0</v>
      </c>
      <c r="CA34" s="443">
        <f t="shared" si="37"/>
        <v>0</v>
      </c>
      <c r="CB34" s="443">
        <f t="shared" si="37"/>
        <v>0</v>
      </c>
      <c r="CC34" s="443">
        <f t="shared" si="37"/>
        <v>0</v>
      </c>
      <c r="CD34" s="443">
        <f t="shared" si="37"/>
        <v>0</v>
      </c>
      <c r="CE34" s="443">
        <f t="shared" si="37"/>
        <v>0</v>
      </c>
      <c r="CF34" s="443">
        <f t="shared" si="37"/>
        <v>0</v>
      </c>
      <c r="CG34" s="443">
        <f t="shared" si="37"/>
        <v>0</v>
      </c>
      <c r="CH34" s="443">
        <f t="shared" si="37"/>
        <v>0</v>
      </c>
      <c r="CI34" s="443">
        <f t="shared" si="37"/>
        <v>0</v>
      </c>
      <c r="CJ34" s="443">
        <f t="shared" si="37"/>
        <v>0</v>
      </c>
      <c r="CK34" s="443">
        <f t="shared" si="37"/>
        <v>0</v>
      </c>
      <c r="CL34" s="443">
        <f t="shared" si="37"/>
        <v>0</v>
      </c>
      <c r="CM34" s="443">
        <f t="shared" si="37"/>
        <v>0</v>
      </c>
      <c r="CN34" s="443">
        <f t="shared" si="37"/>
        <v>0</v>
      </c>
      <c r="CO34" s="443">
        <f t="shared" si="37"/>
        <v>0</v>
      </c>
      <c r="CP34" s="443">
        <f t="shared" si="37"/>
        <v>0</v>
      </c>
      <c r="CQ34" s="443">
        <f t="shared" si="37"/>
        <v>0</v>
      </c>
      <c r="CR34" s="443">
        <f t="shared" si="37"/>
        <v>0</v>
      </c>
      <c r="CS34" s="443">
        <f t="shared" si="37"/>
        <v>0</v>
      </c>
      <c r="CT34" s="443">
        <f t="shared" si="37"/>
        <v>0</v>
      </c>
      <c r="CU34" s="443">
        <f t="shared" si="37"/>
        <v>0</v>
      </c>
      <c r="CV34" s="443">
        <f t="shared" si="37"/>
        <v>0</v>
      </c>
      <c r="CW34" s="443">
        <f t="shared" si="37"/>
        <v>0</v>
      </c>
    </row>
    <row r="35" spans="1:201" s="72" customFormat="1" ht="20.100000000000001" customHeight="1" x14ac:dyDescent="0.25">
      <c r="A35" s="264" t="s">
        <v>463</v>
      </c>
      <c r="B35" s="248" t="s">
        <v>268</v>
      </c>
      <c r="C35" s="80" t="s">
        <v>268</v>
      </c>
      <c r="D35" s="80" t="s">
        <v>268</v>
      </c>
      <c r="E35" s="80" t="s">
        <v>268</v>
      </c>
      <c r="F35" s="80" t="s">
        <v>268</v>
      </c>
      <c r="G35" s="80" t="s">
        <v>268</v>
      </c>
      <c r="H35" s="80" t="s">
        <v>268</v>
      </c>
      <c r="I35" s="80" t="s">
        <v>268</v>
      </c>
      <c r="J35" s="80" t="s">
        <v>268</v>
      </c>
      <c r="K35" s="80" t="s">
        <v>268</v>
      </c>
      <c r="L35" s="80" t="s">
        <v>268</v>
      </c>
      <c r="M35" s="80" t="s">
        <v>268</v>
      </c>
      <c r="N35" s="80" t="s">
        <v>268</v>
      </c>
      <c r="O35" s="80" t="s">
        <v>268</v>
      </c>
      <c r="P35" s="80" t="s">
        <v>268</v>
      </c>
      <c r="Q35" s="80" t="s">
        <v>268</v>
      </c>
      <c r="R35" s="80" t="s">
        <v>268</v>
      </c>
      <c r="S35" s="80" t="s">
        <v>268</v>
      </c>
      <c r="T35" s="80" t="s">
        <v>268</v>
      </c>
      <c r="U35" s="80" t="s">
        <v>268</v>
      </c>
      <c r="V35" s="80" t="s">
        <v>268</v>
      </c>
      <c r="W35" s="80" t="s">
        <v>268</v>
      </c>
      <c r="X35" s="80" t="s">
        <v>268</v>
      </c>
      <c r="Y35" s="80" t="s">
        <v>268</v>
      </c>
      <c r="Z35" s="80" t="s">
        <v>268</v>
      </c>
      <c r="AA35" s="80" t="s">
        <v>268</v>
      </c>
      <c r="AB35" s="80" t="s">
        <v>268</v>
      </c>
      <c r="AC35" s="80" t="s">
        <v>268</v>
      </c>
      <c r="AD35" s="80" t="s">
        <v>268</v>
      </c>
      <c r="AE35" s="80" t="s">
        <v>268</v>
      </c>
      <c r="AF35" s="80" t="s">
        <v>268</v>
      </c>
      <c r="AG35" s="80" t="s">
        <v>268</v>
      </c>
      <c r="AH35" s="80" t="s">
        <v>268</v>
      </c>
      <c r="AI35" s="80" t="s">
        <v>268</v>
      </c>
      <c r="AJ35" s="80" t="s">
        <v>268</v>
      </c>
      <c r="AK35" s="80" t="s">
        <v>268</v>
      </c>
      <c r="AL35" s="80" t="s">
        <v>268</v>
      </c>
      <c r="AM35" s="80" t="s">
        <v>268</v>
      </c>
      <c r="AN35" s="80" t="s">
        <v>268</v>
      </c>
      <c r="AO35" s="80" t="s">
        <v>268</v>
      </c>
      <c r="AP35" s="80" t="s">
        <v>268</v>
      </c>
      <c r="AQ35" s="80" t="s">
        <v>268</v>
      </c>
      <c r="AR35" s="80" t="s">
        <v>268</v>
      </c>
      <c r="AS35" s="80" t="s">
        <v>268</v>
      </c>
      <c r="AT35" s="80" t="s">
        <v>268</v>
      </c>
      <c r="AU35" s="80" t="s">
        <v>268</v>
      </c>
      <c r="AV35" s="80" t="s">
        <v>268</v>
      </c>
      <c r="AW35" s="80" t="s">
        <v>268</v>
      </c>
      <c r="AX35" s="80" t="s">
        <v>268</v>
      </c>
      <c r="AY35" s="80" t="s">
        <v>268</v>
      </c>
      <c r="AZ35" s="80" t="s">
        <v>268</v>
      </c>
      <c r="BA35" s="80" t="s">
        <v>268</v>
      </c>
      <c r="BB35" s="80" t="s">
        <v>268</v>
      </c>
      <c r="BC35" s="80" t="s">
        <v>268</v>
      </c>
      <c r="BD35" s="80" t="s">
        <v>268</v>
      </c>
      <c r="BE35" s="80" t="s">
        <v>268</v>
      </c>
      <c r="BF35" s="80" t="s">
        <v>268</v>
      </c>
      <c r="BG35" s="80" t="s">
        <v>268</v>
      </c>
      <c r="BH35" s="80" t="s">
        <v>268</v>
      </c>
      <c r="BI35" s="80" t="s">
        <v>268</v>
      </c>
      <c r="BJ35" s="80" t="s">
        <v>268</v>
      </c>
      <c r="BK35" s="80" t="s">
        <v>268</v>
      </c>
      <c r="BL35" s="80" t="s">
        <v>268</v>
      </c>
      <c r="BM35" s="80" t="s">
        <v>268</v>
      </c>
      <c r="BN35" s="80" t="s">
        <v>268</v>
      </c>
      <c r="BO35" s="80" t="s">
        <v>268</v>
      </c>
      <c r="BP35" s="80" t="s">
        <v>268</v>
      </c>
      <c r="BQ35" s="80" t="s">
        <v>268</v>
      </c>
      <c r="BR35" s="80" t="s">
        <v>268</v>
      </c>
      <c r="BS35" s="80" t="s">
        <v>268</v>
      </c>
      <c r="BT35" s="80" t="s">
        <v>268</v>
      </c>
      <c r="BU35" s="80" t="s">
        <v>268</v>
      </c>
      <c r="BV35" s="80" t="s">
        <v>268</v>
      </c>
      <c r="BW35" s="80" t="s">
        <v>268</v>
      </c>
      <c r="BX35" s="80" t="s">
        <v>268</v>
      </c>
      <c r="BY35" s="80" t="s">
        <v>268</v>
      </c>
      <c r="BZ35" s="80" t="s">
        <v>268</v>
      </c>
      <c r="CA35" s="80" t="s">
        <v>268</v>
      </c>
      <c r="CB35" s="80" t="s">
        <v>268</v>
      </c>
      <c r="CC35" s="80" t="s">
        <v>268</v>
      </c>
      <c r="CD35" s="80" t="s">
        <v>268</v>
      </c>
      <c r="CE35" s="80" t="s">
        <v>268</v>
      </c>
      <c r="CF35" s="80" t="s">
        <v>268</v>
      </c>
      <c r="CG35" s="80" t="s">
        <v>268</v>
      </c>
      <c r="CH35" s="80" t="s">
        <v>268</v>
      </c>
      <c r="CI35" s="80" t="s">
        <v>268</v>
      </c>
      <c r="CJ35" s="80" t="s">
        <v>268</v>
      </c>
      <c r="CK35" s="80" t="s">
        <v>268</v>
      </c>
      <c r="CL35" s="80" t="s">
        <v>268</v>
      </c>
      <c r="CM35" s="80" t="s">
        <v>268</v>
      </c>
      <c r="CN35" s="80" t="s">
        <v>268</v>
      </c>
      <c r="CO35" s="80" t="s">
        <v>268</v>
      </c>
      <c r="CP35" s="80" t="s">
        <v>268</v>
      </c>
      <c r="CQ35" s="80" t="s">
        <v>268</v>
      </c>
      <c r="CR35" s="80" t="s">
        <v>268</v>
      </c>
      <c r="CS35" s="80" t="s">
        <v>268</v>
      </c>
      <c r="CT35" s="80" t="s">
        <v>268</v>
      </c>
      <c r="CU35" s="80" t="s">
        <v>268</v>
      </c>
      <c r="CV35" s="80" t="s">
        <v>268</v>
      </c>
      <c r="CW35" s="161" t="s">
        <v>11</v>
      </c>
    </row>
    <row r="36" spans="1:201" s="72" customFormat="1" ht="20.100000000000001" customHeight="1" x14ac:dyDescent="0.25">
      <c r="A36" s="89" t="s">
        <v>466</v>
      </c>
      <c r="B36" s="249">
        <v>0</v>
      </c>
      <c r="C36" s="81">
        <v>0</v>
      </c>
      <c r="D36" s="81">
        <v>0</v>
      </c>
      <c r="E36" s="81">
        <v>0</v>
      </c>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0</v>
      </c>
      <c r="BC36" s="81">
        <v>0</v>
      </c>
      <c r="BD36" s="81">
        <v>0</v>
      </c>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81">
        <v>0</v>
      </c>
      <c r="CP36" s="81">
        <v>0</v>
      </c>
      <c r="CQ36" s="81">
        <v>0</v>
      </c>
      <c r="CR36" s="81">
        <v>0</v>
      </c>
      <c r="CS36" s="81">
        <v>0</v>
      </c>
      <c r="CT36" s="81">
        <v>0</v>
      </c>
      <c r="CU36" s="81">
        <v>0</v>
      </c>
      <c r="CV36" s="81">
        <v>0</v>
      </c>
      <c r="CW36" s="162">
        <v>0</v>
      </c>
    </row>
    <row r="37" spans="1:201" s="72" customFormat="1" ht="20.100000000000001" customHeight="1" x14ac:dyDescent="0.25">
      <c r="A37" s="89" t="s">
        <v>467</v>
      </c>
      <c r="B37" s="250">
        <v>5</v>
      </c>
      <c r="C37" s="82">
        <v>5</v>
      </c>
      <c r="D37" s="82">
        <v>5</v>
      </c>
      <c r="E37" s="82">
        <v>5</v>
      </c>
      <c r="F37" s="82">
        <v>5</v>
      </c>
      <c r="G37" s="82">
        <v>5</v>
      </c>
      <c r="H37" s="82">
        <v>5</v>
      </c>
      <c r="I37" s="82">
        <v>5</v>
      </c>
      <c r="J37" s="82">
        <v>5</v>
      </c>
      <c r="K37" s="82">
        <v>5</v>
      </c>
      <c r="L37" s="82">
        <v>5</v>
      </c>
      <c r="M37" s="82">
        <v>5</v>
      </c>
      <c r="N37" s="82">
        <v>5</v>
      </c>
      <c r="O37" s="82">
        <v>5</v>
      </c>
      <c r="P37" s="82">
        <v>5</v>
      </c>
      <c r="Q37" s="82">
        <v>5</v>
      </c>
      <c r="R37" s="82">
        <v>5</v>
      </c>
      <c r="S37" s="82">
        <v>5</v>
      </c>
      <c r="T37" s="82">
        <v>5</v>
      </c>
      <c r="U37" s="82">
        <v>5</v>
      </c>
      <c r="V37" s="82">
        <v>5</v>
      </c>
      <c r="W37" s="82">
        <v>5</v>
      </c>
      <c r="X37" s="82">
        <v>5</v>
      </c>
      <c r="Y37" s="82">
        <v>5</v>
      </c>
      <c r="Z37" s="82">
        <v>5</v>
      </c>
      <c r="AA37" s="82">
        <v>5</v>
      </c>
      <c r="AB37" s="82">
        <v>5</v>
      </c>
      <c r="AC37" s="82">
        <v>5</v>
      </c>
      <c r="AD37" s="82">
        <v>5</v>
      </c>
      <c r="AE37" s="82">
        <v>5</v>
      </c>
      <c r="AF37" s="82">
        <v>5</v>
      </c>
      <c r="AG37" s="82">
        <v>5</v>
      </c>
      <c r="AH37" s="82">
        <v>5</v>
      </c>
      <c r="AI37" s="82">
        <v>5</v>
      </c>
      <c r="AJ37" s="82">
        <v>5</v>
      </c>
      <c r="AK37" s="82">
        <v>5</v>
      </c>
      <c r="AL37" s="82">
        <v>5</v>
      </c>
      <c r="AM37" s="82">
        <v>5</v>
      </c>
      <c r="AN37" s="82">
        <v>5</v>
      </c>
      <c r="AO37" s="82">
        <v>5</v>
      </c>
      <c r="AP37" s="82">
        <v>5</v>
      </c>
      <c r="AQ37" s="82">
        <v>5</v>
      </c>
      <c r="AR37" s="82">
        <v>5</v>
      </c>
      <c r="AS37" s="82">
        <v>5</v>
      </c>
      <c r="AT37" s="82">
        <v>5</v>
      </c>
      <c r="AU37" s="82">
        <v>5</v>
      </c>
      <c r="AV37" s="82">
        <v>5</v>
      </c>
      <c r="AW37" s="82">
        <v>5</v>
      </c>
      <c r="AX37" s="82">
        <v>5</v>
      </c>
      <c r="AY37" s="82">
        <v>5</v>
      </c>
      <c r="AZ37" s="82">
        <v>5</v>
      </c>
      <c r="BA37" s="82">
        <v>5</v>
      </c>
      <c r="BB37" s="82">
        <v>5</v>
      </c>
      <c r="BC37" s="82">
        <v>5</v>
      </c>
      <c r="BD37" s="82">
        <v>5</v>
      </c>
      <c r="BE37" s="82">
        <v>5</v>
      </c>
      <c r="BF37" s="82">
        <v>5</v>
      </c>
      <c r="BG37" s="82">
        <v>5</v>
      </c>
      <c r="BH37" s="82">
        <v>5</v>
      </c>
      <c r="BI37" s="82">
        <v>5</v>
      </c>
      <c r="BJ37" s="82">
        <v>5</v>
      </c>
      <c r="BK37" s="82">
        <v>5</v>
      </c>
      <c r="BL37" s="82">
        <v>5</v>
      </c>
      <c r="BM37" s="82">
        <v>5</v>
      </c>
      <c r="BN37" s="82">
        <v>5</v>
      </c>
      <c r="BO37" s="82">
        <v>5</v>
      </c>
      <c r="BP37" s="82">
        <v>5</v>
      </c>
      <c r="BQ37" s="82">
        <v>5</v>
      </c>
      <c r="BR37" s="82">
        <v>5</v>
      </c>
      <c r="BS37" s="82">
        <v>5</v>
      </c>
      <c r="BT37" s="82">
        <v>5</v>
      </c>
      <c r="BU37" s="82">
        <v>5</v>
      </c>
      <c r="BV37" s="82">
        <v>5</v>
      </c>
      <c r="BW37" s="82">
        <v>5</v>
      </c>
      <c r="BX37" s="82">
        <v>5</v>
      </c>
      <c r="BY37" s="82">
        <v>5</v>
      </c>
      <c r="BZ37" s="82">
        <v>5</v>
      </c>
      <c r="CA37" s="82">
        <v>5</v>
      </c>
      <c r="CB37" s="82">
        <v>5</v>
      </c>
      <c r="CC37" s="82">
        <v>5</v>
      </c>
      <c r="CD37" s="82">
        <v>5</v>
      </c>
      <c r="CE37" s="82">
        <v>5</v>
      </c>
      <c r="CF37" s="82">
        <v>5</v>
      </c>
      <c r="CG37" s="82">
        <v>5</v>
      </c>
      <c r="CH37" s="82">
        <v>5</v>
      </c>
      <c r="CI37" s="82">
        <v>5</v>
      </c>
      <c r="CJ37" s="82">
        <v>5</v>
      </c>
      <c r="CK37" s="82">
        <v>5</v>
      </c>
      <c r="CL37" s="82">
        <v>5</v>
      </c>
      <c r="CM37" s="82">
        <v>5</v>
      </c>
      <c r="CN37" s="82">
        <v>5</v>
      </c>
      <c r="CO37" s="82">
        <v>5</v>
      </c>
      <c r="CP37" s="82">
        <v>5</v>
      </c>
      <c r="CQ37" s="82">
        <v>5</v>
      </c>
      <c r="CR37" s="82">
        <v>5</v>
      </c>
      <c r="CS37" s="82">
        <v>5</v>
      </c>
      <c r="CT37" s="82">
        <v>5</v>
      </c>
      <c r="CU37" s="82">
        <v>5</v>
      </c>
      <c r="CV37" s="82">
        <v>5</v>
      </c>
      <c r="CW37" s="163">
        <v>5</v>
      </c>
    </row>
    <row r="38" spans="1:201" s="72" customFormat="1" ht="20.100000000000001" customHeight="1" x14ac:dyDescent="0.25">
      <c r="A38" s="89" t="s">
        <v>465</v>
      </c>
      <c r="B38" s="251">
        <v>40</v>
      </c>
      <c r="C38" s="251">
        <v>40</v>
      </c>
      <c r="D38" s="251">
        <v>40</v>
      </c>
      <c r="E38" s="251">
        <v>40</v>
      </c>
      <c r="F38" s="251">
        <v>40</v>
      </c>
      <c r="G38" s="251">
        <v>40</v>
      </c>
      <c r="H38" s="251">
        <v>40</v>
      </c>
      <c r="I38" s="251">
        <v>40</v>
      </c>
      <c r="J38" s="251">
        <v>40</v>
      </c>
      <c r="K38" s="251">
        <v>40</v>
      </c>
      <c r="L38" s="251">
        <v>40</v>
      </c>
      <c r="M38" s="251">
        <v>40</v>
      </c>
      <c r="N38" s="251">
        <v>40</v>
      </c>
      <c r="O38" s="251">
        <v>40</v>
      </c>
      <c r="P38" s="251">
        <v>40</v>
      </c>
      <c r="Q38" s="251">
        <v>40</v>
      </c>
      <c r="R38" s="251">
        <v>40</v>
      </c>
      <c r="S38" s="251">
        <v>40</v>
      </c>
      <c r="T38" s="251">
        <v>40</v>
      </c>
      <c r="U38" s="251">
        <v>40</v>
      </c>
      <c r="V38" s="251">
        <v>40</v>
      </c>
      <c r="W38" s="251">
        <v>40</v>
      </c>
      <c r="X38" s="251">
        <v>40</v>
      </c>
      <c r="Y38" s="251">
        <v>40</v>
      </c>
      <c r="Z38" s="251">
        <v>40</v>
      </c>
      <c r="AA38" s="251">
        <v>40</v>
      </c>
      <c r="AB38" s="251">
        <v>40</v>
      </c>
      <c r="AC38" s="251">
        <v>40</v>
      </c>
      <c r="AD38" s="251">
        <v>40</v>
      </c>
      <c r="AE38" s="251">
        <v>40</v>
      </c>
      <c r="AF38" s="251">
        <v>40</v>
      </c>
      <c r="AG38" s="251">
        <v>40</v>
      </c>
      <c r="AH38" s="251">
        <v>40</v>
      </c>
      <c r="AI38" s="251">
        <v>40</v>
      </c>
      <c r="AJ38" s="251">
        <v>40</v>
      </c>
      <c r="AK38" s="251">
        <v>40</v>
      </c>
      <c r="AL38" s="251">
        <v>40</v>
      </c>
      <c r="AM38" s="251">
        <v>40</v>
      </c>
      <c r="AN38" s="251">
        <v>40</v>
      </c>
      <c r="AO38" s="251">
        <v>40</v>
      </c>
      <c r="AP38" s="251">
        <v>40</v>
      </c>
      <c r="AQ38" s="251">
        <v>40</v>
      </c>
      <c r="AR38" s="251">
        <v>40</v>
      </c>
      <c r="AS38" s="251">
        <v>40</v>
      </c>
      <c r="AT38" s="251">
        <v>40</v>
      </c>
      <c r="AU38" s="251">
        <v>40</v>
      </c>
      <c r="AV38" s="251">
        <v>40</v>
      </c>
      <c r="AW38" s="251">
        <v>40</v>
      </c>
      <c r="AX38" s="251">
        <v>40</v>
      </c>
      <c r="AY38" s="251">
        <v>40</v>
      </c>
      <c r="AZ38" s="251">
        <v>40</v>
      </c>
      <c r="BA38" s="251">
        <v>40</v>
      </c>
      <c r="BB38" s="251">
        <v>40</v>
      </c>
      <c r="BC38" s="251">
        <v>40</v>
      </c>
      <c r="BD38" s="251">
        <v>40</v>
      </c>
      <c r="BE38" s="251">
        <v>40</v>
      </c>
      <c r="BF38" s="251">
        <v>40</v>
      </c>
      <c r="BG38" s="251">
        <v>40</v>
      </c>
      <c r="BH38" s="251">
        <v>40</v>
      </c>
      <c r="BI38" s="251">
        <v>40</v>
      </c>
      <c r="BJ38" s="251">
        <v>40</v>
      </c>
      <c r="BK38" s="251">
        <v>40</v>
      </c>
      <c r="BL38" s="251">
        <v>40</v>
      </c>
      <c r="BM38" s="251">
        <v>40</v>
      </c>
      <c r="BN38" s="251">
        <v>40</v>
      </c>
      <c r="BO38" s="251">
        <v>40</v>
      </c>
      <c r="BP38" s="251">
        <v>40</v>
      </c>
      <c r="BQ38" s="251">
        <v>40</v>
      </c>
      <c r="BR38" s="251">
        <v>40</v>
      </c>
      <c r="BS38" s="251">
        <v>40</v>
      </c>
      <c r="BT38" s="251">
        <v>40</v>
      </c>
      <c r="BU38" s="251">
        <v>40</v>
      </c>
      <c r="BV38" s="251">
        <v>40</v>
      </c>
      <c r="BW38" s="251">
        <v>40</v>
      </c>
      <c r="BX38" s="251">
        <v>40</v>
      </c>
      <c r="BY38" s="251">
        <v>40</v>
      </c>
      <c r="BZ38" s="251">
        <v>40</v>
      </c>
      <c r="CA38" s="251">
        <v>40</v>
      </c>
      <c r="CB38" s="251">
        <v>40</v>
      </c>
      <c r="CC38" s="251">
        <v>40</v>
      </c>
      <c r="CD38" s="251">
        <v>40</v>
      </c>
      <c r="CE38" s="251">
        <v>40</v>
      </c>
      <c r="CF38" s="251">
        <v>40</v>
      </c>
      <c r="CG38" s="251">
        <v>40</v>
      </c>
      <c r="CH38" s="251">
        <v>40</v>
      </c>
      <c r="CI38" s="251">
        <v>40</v>
      </c>
      <c r="CJ38" s="251">
        <v>40</v>
      </c>
      <c r="CK38" s="251">
        <v>40</v>
      </c>
      <c r="CL38" s="251">
        <v>40</v>
      </c>
      <c r="CM38" s="251">
        <v>40</v>
      </c>
      <c r="CN38" s="251">
        <v>40</v>
      </c>
      <c r="CO38" s="251">
        <v>40</v>
      </c>
      <c r="CP38" s="251">
        <v>40</v>
      </c>
      <c r="CQ38" s="251">
        <v>40</v>
      </c>
      <c r="CR38" s="251">
        <v>40</v>
      </c>
      <c r="CS38" s="251">
        <v>40</v>
      </c>
      <c r="CT38" s="251">
        <v>40</v>
      </c>
      <c r="CU38" s="251">
        <v>40</v>
      </c>
      <c r="CV38" s="251">
        <v>40</v>
      </c>
      <c r="CW38" s="251">
        <v>40</v>
      </c>
    </row>
    <row r="39" spans="1:201" s="72" customFormat="1" ht="20.100000000000001" customHeight="1" x14ac:dyDescent="0.25">
      <c r="A39" s="270" t="s">
        <v>464</v>
      </c>
      <c r="B39" s="456">
        <f t="shared" ref="B39:BM39" si="38">B36/B38</f>
        <v>0</v>
      </c>
      <c r="C39" s="456">
        <f t="shared" si="38"/>
        <v>0</v>
      </c>
      <c r="D39" s="456">
        <f t="shared" si="38"/>
        <v>0</v>
      </c>
      <c r="E39" s="456">
        <f t="shared" si="38"/>
        <v>0</v>
      </c>
      <c r="F39" s="456">
        <f t="shared" si="38"/>
        <v>0</v>
      </c>
      <c r="G39" s="456">
        <f t="shared" si="38"/>
        <v>0</v>
      </c>
      <c r="H39" s="456">
        <f t="shared" si="38"/>
        <v>0</v>
      </c>
      <c r="I39" s="456">
        <f t="shared" si="38"/>
        <v>0</v>
      </c>
      <c r="J39" s="456">
        <f t="shared" si="38"/>
        <v>0</v>
      </c>
      <c r="K39" s="456">
        <f t="shared" si="38"/>
        <v>0</v>
      </c>
      <c r="L39" s="456">
        <f t="shared" si="38"/>
        <v>0</v>
      </c>
      <c r="M39" s="456">
        <f t="shared" si="38"/>
        <v>0</v>
      </c>
      <c r="N39" s="456">
        <f t="shared" si="38"/>
        <v>0</v>
      </c>
      <c r="O39" s="456">
        <f t="shared" si="38"/>
        <v>0</v>
      </c>
      <c r="P39" s="456">
        <f t="shared" si="38"/>
        <v>0</v>
      </c>
      <c r="Q39" s="456">
        <f t="shared" si="38"/>
        <v>0</v>
      </c>
      <c r="R39" s="456">
        <f t="shared" si="38"/>
        <v>0</v>
      </c>
      <c r="S39" s="456">
        <f t="shared" si="38"/>
        <v>0</v>
      </c>
      <c r="T39" s="456">
        <f t="shared" si="38"/>
        <v>0</v>
      </c>
      <c r="U39" s="456">
        <f t="shared" si="38"/>
        <v>0</v>
      </c>
      <c r="V39" s="456">
        <f t="shared" si="38"/>
        <v>0</v>
      </c>
      <c r="W39" s="456">
        <f t="shared" si="38"/>
        <v>0</v>
      </c>
      <c r="X39" s="456">
        <f t="shared" si="38"/>
        <v>0</v>
      </c>
      <c r="Y39" s="456">
        <f t="shared" si="38"/>
        <v>0</v>
      </c>
      <c r="Z39" s="456">
        <f t="shared" si="38"/>
        <v>0</v>
      </c>
      <c r="AA39" s="456">
        <f t="shared" si="38"/>
        <v>0</v>
      </c>
      <c r="AB39" s="456">
        <f t="shared" si="38"/>
        <v>0</v>
      </c>
      <c r="AC39" s="456">
        <f t="shared" si="38"/>
        <v>0</v>
      </c>
      <c r="AD39" s="456">
        <f t="shared" si="38"/>
        <v>0</v>
      </c>
      <c r="AE39" s="456">
        <f t="shared" si="38"/>
        <v>0</v>
      </c>
      <c r="AF39" s="456">
        <f t="shared" si="38"/>
        <v>0</v>
      </c>
      <c r="AG39" s="456">
        <f t="shared" si="38"/>
        <v>0</v>
      </c>
      <c r="AH39" s="456">
        <f t="shared" si="38"/>
        <v>0</v>
      </c>
      <c r="AI39" s="456">
        <f t="shared" si="38"/>
        <v>0</v>
      </c>
      <c r="AJ39" s="456">
        <f t="shared" si="38"/>
        <v>0</v>
      </c>
      <c r="AK39" s="456">
        <f t="shared" si="38"/>
        <v>0</v>
      </c>
      <c r="AL39" s="456">
        <f t="shared" si="38"/>
        <v>0</v>
      </c>
      <c r="AM39" s="456">
        <f t="shared" si="38"/>
        <v>0</v>
      </c>
      <c r="AN39" s="456">
        <f t="shared" si="38"/>
        <v>0</v>
      </c>
      <c r="AO39" s="456">
        <f t="shared" si="38"/>
        <v>0</v>
      </c>
      <c r="AP39" s="456">
        <f t="shared" si="38"/>
        <v>0</v>
      </c>
      <c r="AQ39" s="456">
        <f t="shared" si="38"/>
        <v>0</v>
      </c>
      <c r="AR39" s="456">
        <f t="shared" si="38"/>
        <v>0</v>
      </c>
      <c r="AS39" s="456">
        <f t="shared" si="38"/>
        <v>0</v>
      </c>
      <c r="AT39" s="456">
        <f t="shared" si="38"/>
        <v>0</v>
      </c>
      <c r="AU39" s="456">
        <f t="shared" si="38"/>
        <v>0</v>
      </c>
      <c r="AV39" s="456">
        <f t="shared" si="38"/>
        <v>0</v>
      </c>
      <c r="AW39" s="456">
        <f t="shared" si="38"/>
        <v>0</v>
      </c>
      <c r="AX39" s="456">
        <f t="shared" si="38"/>
        <v>0</v>
      </c>
      <c r="AY39" s="456">
        <f t="shared" si="38"/>
        <v>0</v>
      </c>
      <c r="AZ39" s="456">
        <f t="shared" si="38"/>
        <v>0</v>
      </c>
      <c r="BA39" s="456">
        <f t="shared" si="38"/>
        <v>0</v>
      </c>
      <c r="BB39" s="456">
        <f t="shared" si="38"/>
        <v>0</v>
      </c>
      <c r="BC39" s="456">
        <f t="shared" si="38"/>
        <v>0</v>
      </c>
      <c r="BD39" s="456">
        <f t="shared" si="38"/>
        <v>0</v>
      </c>
      <c r="BE39" s="456">
        <f t="shared" si="38"/>
        <v>0</v>
      </c>
      <c r="BF39" s="456">
        <f t="shared" si="38"/>
        <v>0</v>
      </c>
      <c r="BG39" s="456">
        <f t="shared" si="38"/>
        <v>0</v>
      </c>
      <c r="BH39" s="456">
        <f t="shared" si="38"/>
        <v>0</v>
      </c>
      <c r="BI39" s="456">
        <f t="shared" si="38"/>
        <v>0</v>
      </c>
      <c r="BJ39" s="456">
        <f t="shared" si="38"/>
        <v>0</v>
      </c>
      <c r="BK39" s="456">
        <f t="shared" si="38"/>
        <v>0</v>
      </c>
      <c r="BL39" s="456">
        <f t="shared" si="38"/>
        <v>0</v>
      </c>
      <c r="BM39" s="456">
        <f t="shared" si="38"/>
        <v>0</v>
      </c>
      <c r="BN39" s="456">
        <f t="shared" ref="BN39:CW39" si="39">BN36/BN38</f>
        <v>0</v>
      </c>
      <c r="BO39" s="456">
        <f t="shared" si="39"/>
        <v>0</v>
      </c>
      <c r="BP39" s="456">
        <f t="shared" si="39"/>
        <v>0</v>
      </c>
      <c r="BQ39" s="456">
        <f t="shared" si="39"/>
        <v>0</v>
      </c>
      <c r="BR39" s="456">
        <f t="shared" si="39"/>
        <v>0</v>
      </c>
      <c r="BS39" s="456">
        <f t="shared" si="39"/>
        <v>0</v>
      </c>
      <c r="BT39" s="456">
        <f t="shared" si="39"/>
        <v>0</v>
      </c>
      <c r="BU39" s="456">
        <f t="shared" si="39"/>
        <v>0</v>
      </c>
      <c r="BV39" s="456">
        <f t="shared" si="39"/>
        <v>0</v>
      </c>
      <c r="BW39" s="456">
        <f t="shared" si="39"/>
        <v>0</v>
      </c>
      <c r="BX39" s="456">
        <f t="shared" si="39"/>
        <v>0</v>
      </c>
      <c r="BY39" s="456">
        <f t="shared" si="39"/>
        <v>0</v>
      </c>
      <c r="BZ39" s="456">
        <f t="shared" si="39"/>
        <v>0</v>
      </c>
      <c r="CA39" s="456">
        <f t="shared" si="39"/>
        <v>0</v>
      </c>
      <c r="CB39" s="456">
        <f t="shared" si="39"/>
        <v>0</v>
      </c>
      <c r="CC39" s="456">
        <f t="shared" si="39"/>
        <v>0</v>
      </c>
      <c r="CD39" s="456">
        <f t="shared" si="39"/>
        <v>0</v>
      </c>
      <c r="CE39" s="456">
        <f t="shared" si="39"/>
        <v>0</v>
      </c>
      <c r="CF39" s="456">
        <f t="shared" si="39"/>
        <v>0</v>
      </c>
      <c r="CG39" s="456">
        <f t="shared" si="39"/>
        <v>0</v>
      </c>
      <c r="CH39" s="456">
        <f t="shared" si="39"/>
        <v>0</v>
      </c>
      <c r="CI39" s="456">
        <f t="shared" si="39"/>
        <v>0</v>
      </c>
      <c r="CJ39" s="456">
        <f t="shared" si="39"/>
        <v>0</v>
      </c>
      <c r="CK39" s="456">
        <f t="shared" si="39"/>
        <v>0</v>
      </c>
      <c r="CL39" s="456">
        <f t="shared" si="39"/>
        <v>0</v>
      </c>
      <c r="CM39" s="456">
        <f t="shared" si="39"/>
        <v>0</v>
      </c>
      <c r="CN39" s="456">
        <f t="shared" si="39"/>
        <v>0</v>
      </c>
      <c r="CO39" s="456">
        <f t="shared" si="39"/>
        <v>0</v>
      </c>
      <c r="CP39" s="456">
        <f t="shared" si="39"/>
        <v>0</v>
      </c>
      <c r="CQ39" s="456">
        <f t="shared" si="39"/>
        <v>0</v>
      </c>
      <c r="CR39" s="456">
        <f t="shared" si="39"/>
        <v>0</v>
      </c>
      <c r="CS39" s="456">
        <f t="shared" si="39"/>
        <v>0</v>
      </c>
      <c r="CT39" s="456">
        <f t="shared" si="39"/>
        <v>0</v>
      </c>
      <c r="CU39" s="456">
        <f t="shared" si="39"/>
        <v>0</v>
      </c>
      <c r="CV39" s="456">
        <f t="shared" si="39"/>
        <v>0</v>
      </c>
      <c r="CW39" s="456">
        <f t="shared" si="39"/>
        <v>0</v>
      </c>
    </row>
    <row r="40" spans="1:201" s="72" customFormat="1" ht="20.100000000000001" customHeight="1" x14ac:dyDescent="0.25">
      <c r="A40" s="269" t="s">
        <v>457</v>
      </c>
      <c r="B40" s="247">
        <f t="shared" ref="B40" si="40">B33+B36</f>
        <v>0</v>
      </c>
      <c r="C40" s="247">
        <f t="shared" ref="C40:BN40" si="41">C33+C36</f>
        <v>0</v>
      </c>
      <c r="D40" s="247">
        <f t="shared" si="41"/>
        <v>0</v>
      </c>
      <c r="E40" s="247">
        <f t="shared" si="41"/>
        <v>0</v>
      </c>
      <c r="F40" s="247">
        <f t="shared" si="41"/>
        <v>0</v>
      </c>
      <c r="G40" s="247">
        <f t="shared" si="41"/>
        <v>0</v>
      </c>
      <c r="H40" s="247">
        <f t="shared" si="41"/>
        <v>0</v>
      </c>
      <c r="I40" s="247">
        <f t="shared" si="41"/>
        <v>0</v>
      </c>
      <c r="J40" s="247">
        <f t="shared" si="41"/>
        <v>0</v>
      </c>
      <c r="K40" s="247">
        <f t="shared" si="41"/>
        <v>0</v>
      </c>
      <c r="L40" s="247">
        <f t="shared" si="41"/>
        <v>0</v>
      </c>
      <c r="M40" s="247">
        <f t="shared" si="41"/>
        <v>0</v>
      </c>
      <c r="N40" s="247">
        <f t="shared" si="41"/>
        <v>0</v>
      </c>
      <c r="O40" s="247">
        <f t="shared" si="41"/>
        <v>0</v>
      </c>
      <c r="P40" s="247">
        <f t="shared" si="41"/>
        <v>0</v>
      </c>
      <c r="Q40" s="247">
        <f t="shared" si="41"/>
        <v>0</v>
      </c>
      <c r="R40" s="247">
        <f t="shared" si="41"/>
        <v>0</v>
      </c>
      <c r="S40" s="247">
        <f t="shared" si="41"/>
        <v>0</v>
      </c>
      <c r="T40" s="247">
        <f t="shared" si="41"/>
        <v>0</v>
      </c>
      <c r="U40" s="247">
        <f t="shared" si="41"/>
        <v>0</v>
      </c>
      <c r="V40" s="247">
        <f t="shared" si="41"/>
        <v>0</v>
      </c>
      <c r="W40" s="247">
        <f t="shared" si="41"/>
        <v>0</v>
      </c>
      <c r="X40" s="247">
        <f t="shared" si="41"/>
        <v>0</v>
      </c>
      <c r="Y40" s="247">
        <f t="shared" si="41"/>
        <v>0</v>
      </c>
      <c r="Z40" s="247">
        <f t="shared" si="41"/>
        <v>0</v>
      </c>
      <c r="AA40" s="247">
        <f t="shared" si="41"/>
        <v>0</v>
      </c>
      <c r="AB40" s="247">
        <f t="shared" si="41"/>
        <v>0</v>
      </c>
      <c r="AC40" s="247">
        <f t="shared" si="41"/>
        <v>0</v>
      </c>
      <c r="AD40" s="247">
        <f t="shared" si="41"/>
        <v>0</v>
      </c>
      <c r="AE40" s="247">
        <f t="shared" si="41"/>
        <v>0</v>
      </c>
      <c r="AF40" s="247">
        <f t="shared" si="41"/>
        <v>0</v>
      </c>
      <c r="AG40" s="247">
        <f t="shared" si="41"/>
        <v>0</v>
      </c>
      <c r="AH40" s="247">
        <f t="shared" si="41"/>
        <v>0</v>
      </c>
      <c r="AI40" s="247">
        <f t="shared" si="41"/>
        <v>0</v>
      </c>
      <c r="AJ40" s="247">
        <f t="shared" si="41"/>
        <v>0</v>
      </c>
      <c r="AK40" s="247">
        <f t="shared" si="41"/>
        <v>0</v>
      </c>
      <c r="AL40" s="247">
        <f t="shared" si="41"/>
        <v>0</v>
      </c>
      <c r="AM40" s="247">
        <f t="shared" si="41"/>
        <v>0</v>
      </c>
      <c r="AN40" s="247">
        <f t="shared" si="41"/>
        <v>0</v>
      </c>
      <c r="AO40" s="247">
        <f t="shared" si="41"/>
        <v>0</v>
      </c>
      <c r="AP40" s="247">
        <f t="shared" si="41"/>
        <v>0</v>
      </c>
      <c r="AQ40" s="247">
        <f t="shared" si="41"/>
        <v>0</v>
      </c>
      <c r="AR40" s="247">
        <f t="shared" si="41"/>
        <v>0</v>
      </c>
      <c r="AS40" s="247">
        <f t="shared" si="41"/>
        <v>0</v>
      </c>
      <c r="AT40" s="247">
        <f t="shared" si="41"/>
        <v>0</v>
      </c>
      <c r="AU40" s="247">
        <f t="shared" si="41"/>
        <v>0</v>
      </c>
      <c r="AV40" s="247">
        <f t="shared" si="41"/>
        <v>0</v>
      </c>
      <c r="AW40" s="247">
        <f t="shared" si="41"/>
        <v>0</v>
      </c>
      <c r="AX40" s="247">
        <f t="shared" si="41"/>
        <v>0</v>
      </c>
      <c r="AY40" s="247">
        <f t="shared" si="41"/>
        <v>0</v>
      </c>
      <c r="AZ40" s="247">
        <f t="shared" si="41"/>
        <v>0</v>
      </c>
      <c r="BA40" s="247">
        <f t="shared" si="41"/>
        <v>0</v>
      </c>
      <c r="BB40" s="247">
        <f t="shared" si="41"/>
        <v>0</v>
      </c>
      <c r="BC40" s="247">
        <f t="shared" si="41"/>
        <v>0</v>
      </c>
      <c r="BD40" s="247">
        <f t="shared" si="41"/>
        <v>0</v>
      </c>
      <c r="BE40" s="247">
        <f t="shared" si="41"/>
        <v>0</v>
      </c>
      <c r="BF40" s="247">
        <f t="shared" si="41"/>
        <v>0</v>
      </c>
      <c r="BG40" s="247">
        <f t="shared" si="41"/>
        <v>0</v>
      </c>
      <c r="BH40" s="247">
        <f t="shared" si="41"/>
        <v>0</v>
      </c>
      <c r="BI40" s="247">
        <f t="shared" si="41"/>
        <v>0</v>
      </c>
      <c r="BJ40" s="247">
        <f t="shared" si="41"/>
        <v>0</v>
      </c>
      <c r="BK40" s="247">
        <f t="shared" si="41"/>
        <v>0</v>
      </c>
      <c r="BL40" s="247">
        <f t="shared" si="41"/>
        <v>0</v>
      </c>
      <c r="BM40" s="247">
        <f t="shared" si="41"/>
        <v>0</v>
      </c>
      <c r="BN40" s="247">
        <f t="shared" si="41"/>
        <v>0</v>
      </c>
      <c r="BO40" s="247">
        <f t="shared" ref="BO40:CW40" si="42">BO33+BO36</f>
        <v>0</v>
      </c>
      <c r="BP40" s="247">
        <f t="shared" si="42"/>
        <v>0</v>
      </c>
      <c r="BQ40" s="247">
        <f t="shared" si="42"/>
        <v>0</v>
      </c>
      <c r="BR40" s="247">
        <f t="shared" si="42"/>
        <v>0</v>
      </c>
      <c r="BS40" s="247">
        <f t="shared" si="42"/>
        <v>0</v>
      </c>
      <c r="BT40" s="247">
        <f t="shared" si="42"/>
        <v>0</v>
      </c>
      <c r="BU40" s="247">
        <f t="shared" si="42"/>
        <v>0</v>
      </c>
      <c r="BV40" s="247">
        <f t="shared" si="42"/>
        <v>0</v>
      </c>
      <c r="BW40" s="247">
        <f t="shared" si="42"/>
        <v>0</v>
      </c>
      <c r="BX40" s="247">
        <f t="shared" si="42"/>
        <v>0</v>
      </c>
      <c r="BY40" s="247">
        <f t="shared" si="42"/>
        <v>0</v>
      </c>
      <c r="BZ40" s="247">
        <f t="shared" si="42"/>
        <v>0</v>
      </c>
      <c r="CA40" s="247">
        <f t="shared" si="42"/>
        <v>0</v>
      </c>
      <c r="CB40" s="247">
        <f t="shared" si="42"/>
        <v>0</v>
      </c>
      <c r="CC40" s="247">
        <f t="shared" si="42"/>
        <v>0</v>
      </c>
      <c r="CD40" s="247">
        <f t="shared" si="42"/>
        <v>0</v>
      </c>
      <c r="CE40" s="247">
        <f t="shared" si="42"/>
        <v>0</v>
      </c>
      <c r="CF40" s="247">
        <f t="shared" si="42"/>
        <v>0</v>
      </c>
      <c r="CG40" s="247">
        <f t="shared" si="42"/>
        <v>0</v>
      </c>
      <c r="CH40" s="247">
        <f t="shared" si="42"/>
        <v>0</v>
      </c>
      <c r="CI40" s="247">
        <f t="shared" si="42"/>
        <v>0</v>
      </c>
      <c r="CJ40" s="247">
        <f t="shared" si="42"/>
        <v>0</v>
      </c>
      <c r="CK40" s="247">
        <f t="shared" si="42"/>
        <v>0</v>
      </c>
      <c r="CL40" s="247">
        <f t="shared" si="42"/>
        <v>0</v>
      </c>
      <c r="CM40" s="247">
        <f t="shared" si="42"/>
        <v>0</v>
      </c>
      <c r="CN40" s="247">
        <f t="shared" si="42"/>
        <v>0</v>
      </c>
      <c r="CO40" s="247">
        <f t="shared" si="42"/>
        <v>0</v>
      </c>
      <c r="CP40" s="247">
        <f t="shared" si="42"/>
        <v>0</v>
      </c>
      <c r="CQ40" s="247">
        <f t="shared" si="42"/>
        <v>0</v>
      </c>
      <c r="CR40" s="247">
        <f t="shared" si="42"/>
        <v>0</v>
      </c>
      <c r="CS40" s="247">
        <f t="shared" si="42"/>
        <v>0</v>
      </c>
      <c r="CT40" s="247">
        <f t="shared" si="42"/>
        <v>0</v>
      </c>
      <c r="CU40" s="247">
        <f t="shared" si="42"/>
        <v>0</v>
      </c>
      <c r="CV40" s="247">
        <f t="shared" si="42"/>
        <v>0</v>
      </c>
      <c r="CW40" s="247">
        <f t="shared" si="42"/>
        <v>0</v>
      </c>
    </row>
    <row r="41" spans="1:201" s="72" customFormat="1" ht="20.100000000000001" customHeight="1" thickBot="1" x14ac:dyDescent="0.3">
      <c r="A41" s="269" t="s">
        <v>24</v>
      </c>
      <c r="B41" s="252">
        <f t="shared" ref="B41" si="43">IF(B40=0,0,ROUND((B33+B36)*B37/B24,2))</f>
        <v>0</v>
      </c>
      <c r="C41" s="252">
        <f t="shared" ref="C41:BN41" si="44">IF(C40=0,0,ROUND((C33+C36)*C37/C24,2))</f>
        <v>0</v>
      </c>
      <c r="D41" s="252">
        <f t="shared" si="44"/>
        <v>0</v>
      </c>
      <c r="E41" s="252">
        <f t="shared" si="44"/>
        <v>0</v>
      </c>
      <c r="F41" s="252">
        <f t="shared" si="44"/>
        <v>0</v>
      </c>
      <c r="G41" s="252">
        <f t="shared" si="44"/>
        <v>0</v>
      </c>
      <c r="H41" s="252">
        <f t="shared" si="44"/>
        <v>0</v>
      </c>
      <c r="I41" s="252">
        <f t="shared" si="44"/>
        <v>0</v>
      </c>
      <c r="J41" s="252">
        <f t="shared" si="44"/>
        <v>0</v>
      </c>
      <c r="K41" s="252">
        <f t="shared" si="44"/>
        <v>0</v>
      </c>
      <c r="L41" s="252">
        <f t="shared" si="44"/>
        <v>0</v>
      </c>
      <c r="M41" s="252">
        <f t="shared" si="44"/>
        <v>0</v>
      </c>
      <c r="N41" s="252">
        <f t="shared" si="44"/>
        <v>0</v>
      </c>
      <c r="O41" s="252">
        <f t="shared" si="44"/>
        <v>0</v>
      </c>
      <c r="P41" s="252">
        <f t="shared" si="44"/>
        <v>0</v>
      </c>
      <c r="Q41" s="252">
        <f t="shared" si="44"/>
        <v>0</v>
      </c>
      <c r="R41" s="252">
        <f t="shared" si="44"/>
        <v>0</v>
      </c>
      <c r="S41" s="252">
        <f t="shared" si="44"/>
        <v>0</v>
      </c>
      <c r="T41" s="252">
        <f t="shared" si="44"/>
        <v>0</v>
      </c>
      <c r="U41" s="252">
        <f t="shared" si="44"/>
        <v>0</v>
      </c>
      <c r="V41" s="252">
        <f t="shared" si="44"/>
        <v>0</v>
      </c>
      <c r="W41" s="252">
        <f t="shared" si="44"/>
        <v>0</v>
      </c>
      <c r="X41" s="252">
        <f t="shared" si="44"/>
        <v>0</v>
      </c>
      <c r="Y41" s="252">
        <f t="shared" si="44"/>
        <v>0</v>
      </c>
      <c r="Z41" s="252">
        <f t="shared" si="44"/>
        <v>0</v>
      </c>
      <c r="AA41" s="252">
        <f t="shared" si="44"/>
        <v>0</v>
      </c>
      <c r="AB41" s="252">
        <f t="shared" si="44"/>
        <v>0</v>
      </c>
      <c r="AC41" s="252">
        <f t="shared" si="44"/>
        <v>0</v>
      </c>
      <c r="AD41" s="252">
        <f t="shared" si="44"/>
        <v>0</v>
      </c>
      <c r="AE41" s="252">
        <f t="shared" si="44"/>
        <v>0</v>
      </c>
      <c r="AF41" s="252">
        <f t="shared" si="44"/>
        <v>0</v>
      </c>
      <c r="AG41" s="252">
        <f t="shared" si="44"/>
        <v>0</v>
      </c>
      <c r="AH41" s="252">
        <f t="shared" si="44"/>
        <v>0</v>
      </c>
      <c r="AI41" s="252">
        <f t="shared" si="44"/>
        <v>0</v>
      </c>
      <c r="AJ41" s="252">
        <f t="shared" si="44"/>
        <v>0</v>
      </c>
      <c r="AK41" s="252">
        <f t="shared" si="44"/>
        <v>0</v>
      </c>
      <c r="AL41" s="252">
        <f t="shared" si="44"/>
        <v>0</v>
      </c>
      <c r="AM41" s="252">
        <f t="shared" si="44"/>
        <v>0</v>
      </c>
      <c r="AN41" s="252">
        <f t="shared" si="44"/>
        <v>0</v>
      </c>
      <c r="AO41" s="252">
        <f t="shared" si="44"/>
        <v>0</v>
      </c>
      <c r="AP41" s="252">
        <f t="shared" si="44"/>
        <v>0</v>
      </c>
      <c r="AQ41" s="252">
        <f t="shared" si="44"/>
        <v>0</v>
      </c>
      <c r="AR41" s="252">
        <f t="shared" si="44"/>
        <v>0</v>
      </c>
      <c r="AS41" s="252">
        <f t="shared" si="44"/>
        <v>0</v>
      </c>
      <c r="AT41" s="252">
        <f t="shared" si="44"/>
        <v>0</v>
      </c>
      <c r="AU41" s="252">
        <f t="shared" si="44"/>
        <v>0</v>
      </c>
      <c r="AV41" s="252">
        <f t="shared" si="44"/>
        <v>0</v>
      </c>
      <c r="AW41" s="252">
        <f t="shared" si="44"/>
        <v>0</v>
      </c>
      <c r="AX41" s="252">
        <f t="shared" si="44"/>
        <v>0</v>
      </c>
      <c r="AY41" s="252">
        <f t="shared" si="44"/>
        <v>0</v>
      </c>
      <c r="AZ41" s="252">
        <f t="shared" si="44"/>
        <v>0</v>
      </c>
      <c r="BA41" s="252">
        <f t="shared" si="44"/>
        <v>0</v>
      </c>
      <c r="BB41" s="252">
        <f t="shared" si="44"/>
        <v>0</v>
      </c>
      <c r="BC41" s="252">
        <f t="shared" si="44"/>
        <v>0</v>
      </c>
      <c r="BD41" s="252">
        <f t="shared" si="44"/>
        <v>0</v>
      </c>
      <c r="BE41" s="252">
        <f t="shared" si="44"/>
        <v>0</v>
      </c>
      <c r="BF41" s="252">
        <f t="shared" si="44"/>
        <v>0</v>
      </c>
      <c r="BG41" s="252">
        <f t="shared" si="44"/>
        <v>0</v>
      </c>
      <c r="BH41" s="252">
        <f t="shared" si="44"/>
        <v>0</v>
      </c>
      <c r="BI41" s="252">
        <f t="shared" si="44"/>
        <v>0</v>
      </c>
      <c r="BJ41" s="252">
        <f t="shared" si="44"/>
        <v>0</v>
      </c>
      <c r="BK41" s="252">
        <f t="shared" si="44"/>
        <v>0</v>
      </c>
      <c r="BL41" s="252">
        <f t="shared" si="44"/>
        <v>0</v>
      </c>
      <c r="BM41" s="252">
        <f t="shared" si="44"/>
        <v>0</v>
      </c>
      <c r="BN41" s="252">
        <f t="shared" si="44"/>
        <v>0</v>
      </c>
      <c r="BO41" s="252">
        <f t="shared" ref="BO41:CW41" si="45">IF(BO40=0,0,ROUND((BO33+BO36)*BO37/BO24,2))</f>
        <v>0</v>
      </c>
      <c r="BP41" s="252">
        <f t="shared" si="45"/>
        <v>0</v>
      </c>
      <c r="BQ41" s="252">
        <f t="shared" si="45"/>
        <v>0</v>
      </c>
      <c r="BR41" s="252">
        <f t="shared" si="45"/>
        <v>0</v>
      </c>
      <c r="BS41" s="252">
        <f t="shared" si="45"/>
        <v>0</v>
      </c>
      <c r="BT41" s="252">
        <f t="shared" si="45"/>
        <v>0</v>
      </c>
      <c r="BU41" s="252">
        <f t="shared" si="45"/>
        <v>0</v>
      </c>
      <c r="BV41" s="252">
        <f t="shared" si="45"/>
        <v>0</v>
      </c>
      <c r="BW41" s="252">
        <f t="shared" si="45"/>
        <v>0</v>
      </c>
      <c r="BX41" s="252">
        <f t="shared" si="45"/>
        <v>0</v>
      </c>
      <c r="BY41" s="252">
        <f t="shared" si="45"/>
        <v>0</v>
      </c>
      <c r="BZ41" s="252">
        <f t="shared" si="45"/>
        <v>0</v>
      </c>
      <c r="CA41" s="252">
        <f t="shared" si="45"/>
        <v>0</v>
      </c>
      <c r="CB41" s="252">
        <f t="shared" si="45"/>
        <v>0</v>
      </c>
      <c r="CC41" s="252">
        <f t="shared" si="45"/>
        <v>0</v>
      </c>
      <c r="CD41" s="252">
        <f t="shared" si="45"/>
        <v>0</v>
      </c>
      <c r="CE41" s="252">
        <f t="shared" si="45"/>
        <v>0</v>
      </c>
      <c r="CF41" s="252">
        <f t="shared" si="45"/>
        <v>0</v>
      </c>
      <c r="CG41" s="252">
        <f t="shared" si="45"/>
        <v>0</v>
      </c>
      <c r="CH41" s="252">
        <f t="shared" si="45"/>
        <v>0</v>
      </c>
      <c r="CI41" s="252">
        <f t="shared" si="45"/>
        <v>0</v>
      </c>
      <c r="CJ41" s="252">
        <f t="shared" si="45"/>
        <v>0</v>
      </c>
      <c r="CK41" s="252">
        <f t="shared" si="45"/>
        <v>0</v>
      </c>
      <c r="CL41" s="252">
        <f t="shared" si="45"/>
        <v>0</v>
      </c>
      <c r="CM41" s="252">
        <f t="shared" si="45"/>
        <v>0</v>
      </c>
      <c r="CN41" s="252">
        <f t="shared" si="45"/>
        <v>0</v>
      </c>
      <c r="CO41" s="252">
        <f t="shared" si="45"/>
        <v>0</v>
      </c>
      <c r="CP41" s="252">
        <f t="shared" si="45"/>
        <v>0</v>
      </c>
      <c r="CQ41" s="252">
        <f t="shared" si="45"/>
        <v>0</v>
      </c>
      <c r="CR41" s="252">
        <f t="shared" si="45"/>
        <v>0</v>
      </c>
      <c r="CS41" s="252">
        <f t="shared" si="45"/>
        <v>0</v>
      </c>
      <c r="CT41" s="252">
        <f t="shared" si="45"/>
        <v>0</v>
      </c>
      <c r="CU41" s="252">
        <f t="shared" si="45"/>
        <v>0</v>
      </c>
      <c r="CV41" s="252">
        <f t="shared" si="45"/>
        <v>0</v>
      </c>
      <c r="CW41" s="252">
        <f t="shared" si="45"/>
        <v>0</v>
      </c>
    </row>
    <row r="42" spans="1:201" s="67" customFormat="1" ht="9" customHeight="1" thickTop="1" thickBot="1" x14ac:dyDescent="0.3">
      <c r="A42" s="266"/>
      <c r="B42" s="240"/>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4"/>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row>
    <row r="43" spans="1:201" s="72" customFormat="1" ht="24.95" customHeight="1" thickTop="1" x14ac:dyDescent="0.25">
      <c r="A43" s="68" t="s">
        <v>32</v>
      </c>
      <c r="B43" s="6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1"/>
    </row>
    <row r="44" spans="1:201" s="72" customFormat="1" ht="20.100000000000001" customHeight="1" x14ac:dyDescent="0.25">
      <c r="A44" s="83" t="s">
        <v>258</v>
      </c>
      <c r="B44" s="8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5"/>
    </row>
    <row r="45" spans="1:201" s="72" customFormat="1" ht="20.100000000000001" customHeight="1" x14ac:dyDescent="0.25">
      <c r="A45" s="264" t="s">
        <v>242</v>
      </c>
      <c r="B45" s="253" t="str">
        <f t="shared" ref="B45:AG45" si="46">$A45</f>
        <v>Fach / Modul / Lernfeld / Aktivierung 1</v>
      </c>
      <c r="C45" s="85" t="str">
        <f t="shared" si="46"/>
        <v>Fach / Modul / Lernfeld / Aktivierung 1</v>
      </c>
      <c r="D45" s="85" t="str">
        <f t="shared" si="46"/>
        <v>Fach / Modul / Lernfeld / Aktivierung 1</v>
      </c>
      <c r="E45" s="85" t="str">
        <f t="shared" si="46"/>
        <v>Fach / Modul / Lernfeld / Aktivierung 1</v>
      </c>
      <c r="F45" s="85" t="str">
        <f t="shared" si="46"/>
        <v>Fach / Modul / Lernfeld / Aktivierung 1</v>
      </c>
      <c r="G45" s="85" t="str">
        <f t="shared" si="46"/>
        <v>Fach / Modul / Lernfeld / Aktivierung 1</v>
      </c>
      <c r="H45" s="85" t="str">
        <f t="shared" si="46"/>
        <v>Fach / Modul / Lernfeld / Aktivierung 1</v>
      </c>
      <c r="I45" s="85" t="str">
        <f t="shared" si="46"/>
        <v>Fach / Modul / Lernfeld / Aktivierung 1</v>
      </c>
      <c r="J45" s="85" t="str">
        <f t="shared" si="46"/>
        <v>Fach / Modul / Lernfeld / Aktivierung 1</v>
      </c>
      <c r="K45" s="85" t="str">
        <f t="shared" si="46"/>
        <v>Fach / Modul / Lernfeld / Aktivierung 1</v>
      </c>
      <c r="L45" s="85" t="str">
        <f t="shared" si="46"/>
        <v>Fach / Modul / Lernfeld / Aktivierung 1</v>
      </c>
      <c r="M45" s="85" t="str">
        <f t="shared" si="46"/>
        <v>Fach / Modul / Lernfeld / Aktivierung 1</v>
      </c>
      <c r="N45" s="85" t="str">
        <f t="shared" si="46"/>
        <v>Fach / Modul / Lernfeld / Aktivierung 1</v>
      </c>
      <c r="O45" s="85" t="str">
        <f t="shared" si="46"/>
        <v>Fach / Modul / Lernfeld / Aktivierung 1</v>
      </c>
      <c r="P45" s="85" t="str">
        <f t="shared" si="46"/>
        <v>Fach / Modul / Lernfeld / Aktivierung 1</v>
      </c>
      <c r="Q45" s="85" t="str">
        <f t="shared" si="46"/>
        <v>Fach / Modul / Lernfeld / Aktivierung 1</v>
      </c>
      <c r="R45" s="85" t="str">
        <f t="shared" si="46"/>
        <v>Fach / Modul / Lernfeld / Aktivierung 1</v>
      </c>
      <c r="S45" s="85" t="str">
        <f t="shared" si="46"/>
        <v>Fach / Modul / Lernfeld / Aktivierung 1</v>
      </c>
      <c r="T45" s="85" t="str">
        <f t="shared" si="46"/>
        <v>Fach / Modul / Lernfeld / Aktivierung 1</v>
      </c>
      <c r="U45" s="85" t="str">
        <f t="shared" si="46"/>
        <v>Fach / Modul / Lernfeld / Aktivierung 1</v>
      </c>
      <c r="V45" s="85" t="str">
        <f t="shared" si="46"/>
        <v>Fach / Modul / Lernfeld / Aktivierung 1</v>
      </c>
      <c r="W45" s="85" t="str">
        <f t="shared" si="46"/>
        <v>Fach / Modul / Lernfeld / Aktivierung 1</v>
      </c>
      <c r="X45" s="85" t="str">
        <f t="shared" si="46"/>
        <v>Fach / Modul / Lernfeld / Aktivierung 1</v>
      </c>
      <c r="Y45" s="85" t="str">
        <f t="shared" si="46"/>
        <v>Fach / Modul / Lernfeld / Aktivierung 1</v>
      </c>
      <c r="Z45" s="85" t="str">
        <f t="shared" si="46"/>
        <v>Fach / Modul / Lernfeld / Aktivierung 1</v>
      </c>
      <c r="AA45" s="85" t="str">
        <f t="shared" si="46"/>
        <v>Fach / Modul / Lernfeld / Aktivierung 1</v>
      </c>
      <c r="AB45" s="85" t="str">
        <f t="shared" si="46"/>
        <v>Fach / Modul / Lernfeld / Aktivierung 1</v>
      </c>
      <c r="AC45" s="85" t="str">
        <f t="shared" si="46"/>
        <v>Fach / Modul / Lernfeld / Aktivierung 1</v>
      </c>
      <c r="AD45" s="85" t="str">
        <f t="shared" si="46"/>
        <v>Fach / Modul / Lernfeld / Aktivierung 1</v>
      </c>
      <c r="AE45" s="85" t="str">
        <f t="shared" si="46"/>
        <v>Fach / Modul / Lernfeld / Aktivierung 1</v>
      </c>
      <c r="AF45" s="85" t="str">
        <f t="shared" si="46"/>
        <v>Fach / Modul / Lernfeld / Aktivierung 1</v>
      </c>
      <c r="AG45" s="85" t="str">
        <f t="shared" si="46"/>
        <v>Fach / Modul / Lernfeld / Aktivierung 1</v>
      </c>
      <c r="AH45" s="85" t="str">
        <f t="shared" ref="AH45:BM45" si="47">$A45</f>
        <v>Fach / Modul / Lernfeld / Aktivierung 1</v>
      </c>
      <c r="AI45" s="85" t="str">
        <f t="shared" si="47"/>
        <v>Fach / Modul / Lernfeld / Aktivierung 1</v>
      </c>
      <c r="AJ45" s="85" t="str">
        <f t="shared" si="47"/>
        <v>Fach / Modul / Lernfeld / Aktivierung 1</v>
      </c>
      <c r="AK45" s="85" t="str">
        <f t="shared" si="47"/>
        <v>Fach / Modul / Lernfeld / Aktivierung 1</v>
      </c>
      <c r="AL45" s="85" t="str">
        <f t="shared" si="47"/>
        <v>Fach / Modul / Lernfeld / Aktivierung 1</v>
      </c>
      <c r="AM45" s="85" t="str">
        <f t="shared" si="47"/>
        <v>Fach / Modul / Lernfeld / Aktivierung 1</v>
      </c>
      <c r="AN45" s="85" t="str">
        <f t="shared" si="47"/>
        <v>Fach / Modul / Lernfeld / Aktivierung 1</v>
      </c>
      <c r="AO45" s="85" t="str">
        <f t="shared" si="47"/>
        <v>Fach / Modul / Lernfeld / Aktivierung 1</v>
      </c>
      <c r="AP45" s="85" t="str">
        <f t="shared" si="47"/>
        <v>Fach / Modul / Lernfeld / Aktivierung 1</v>
      </c>
      <c r="AQ45" s="85" t="str">
        <f t="shared" si="47"/>
        <v>Fach / Modul / Lernfeld / Aktivierung 1</v>
      </c>
      <c r="AR45" s="85" t="str">
        <f t="shared" si="47"/>
        <v>Fach / Modul / Lernfeld / Aktivierung 1</v>
      </c>
      <c r="AS45" s="85" t="str">
        <f t="shared" si="47"/>
        <v>Fach / Modul / Lernfeld / Aktivierung 1</v>
      </c>
      <c r="AT45" s="85" t="str">
        <f t="shared" si="47"/>
        <v>Fach / Modul / Lernfeld / Aktivierung 1</v>
      </c>
      <c r="AU45" s="85" t="str">
        <f t="shared" si="47"/>
        <v>Fach / Modul / Lernfeld / Aktivierung 1</v>
      </c>
      <c r="AV45" s="85" t="str">
        <f t="shared" si="47"/>
        <v>Fach / Modul / Lernfeld / Aktivierung 1</v>
      </c>
      <c r="AW45" s="85" t="str">
        <f t="shared" si="47"/>
        <v>Fach / Modul / Lernfeld / Aktivierung 1</v>
      </c>
      <c r="AX45" s="85" t="str">
        <f t="shared" si="47"/>
        <v>Fach / Modul / Lernfeld / Aktivierung 1</v>
      </c>
      <c r="AY45" s="85" t="str">
        <f t="shared" si="47"/>
        <v>Fach / Modul / Lernfeld / Aktivierung 1</v>
      </c>
      <c r="AZ45" s="85" t="str">
        <f t="shared" si="47"/>
        <v>Fach / Modul / Lernfeld / Aktivierung 1</v>
      </c>
      <c r="BA45" s="85" t="str">
        <f t="shared" si="47"/>
        <v>Fach / Modul / Lernfeld / Aktivierung 1</v>
      </c>
      <c r="BB45" s="85" t="str">
        <f t="shared" si="47"/>
        <v>Fach / Modul / Lernfeld / Aktivierung 1</v>
      </c>
      <c r="BC45" s="85" t="str">
        <f t="shared" si="47"/>
        <v>Fach / Modul / Lernfeld / Aktivierung 1</v>
      </c>
      <c r="BD45" s="85" t="str">
        <f t="shared" si="47"/>
        <v>Fach / Modul / Lernfeld / Aktivierung 1</v>
      </c>
      <c r="BE45" s="85" t="str">
        <f t="shared" si="47"/>
        <v>Fach / Modul / Lernfeld / Aktivierung 1</v>
      </c>
      <c r="BF45" s="85" t="str">
        <f t="shared" si="47"/>
        <v>Fach / Modul / Lernfeld / Aktivierung 1</v>
      </c>
      <c r="BG45" s="85" t="str">
        <f t="shared" si="47"/>
        <v>Fach / Modul / Lernfeld / Aktivierung 1</v>
      </c>
      <c r="BH45" s="85" t="str">
        <f t="shared" si="47"/>
        <v>Fach / Modul / Lernfeld / Aktivierung 1</v>
      </c>
      <c r="BI45" s="85" t="str">
        <f t="shared" si="47"/>
        <v>Fach / Modul / Lernfeld / Aktivierung 1</v>
      </c>
      <c r="BJ45" s="85" t="str">
        <f t="shared" si="47"/>
        <v>Fach / Modul / Lernfeld / Aktivierung 1</v>
      </c>
      <c r="BK45" s="85" t="str">
        <f t="shared" si="47"/>
        <v>Fach / Modul / Lernfeld / Aktivierung 1</v>
      </c>
      <c r="BL45" s="85" t="str">
        <f t="shared" si="47"/>
        <v>Fach / Modul / Lernfeld / Aktivierung 1</v>
      </c>
      <c r="BM45" s="85" t="str">
        <f t="shared" si="47"/>
        <v>Fach / Modul / Lernfeld / Aktivierung 1</v>
      </c>
      <c r="BN45" s="85" t="str">
        <f t="shared" ref="BN45:CW45" si="48">$A45</f>
        <v>Fach / Modul / Lernfeld / Aktivierung 1</v>
      </c>
      <c r="BO45" s="85" t="str">
        <f t="shared" si="48"/>
        <v>Fach / Modul / Lernfeld / Aktivierung 1</v>
      </c>
      <c r="BP45" s="85" t="str">
        <f t="shared" si="48"/>
        <v>Fach / Modul / Lernfeld / Aktivierung 1</v>
      </c>
      <c r="BQ45" s="85" t="str">
        <f t="shared" si="48"/>
        <v>Fach / Modul / Lernfeld / Aktivierung 1</v>
      </c>
      <c r="BR45" s="85" t="str">
        <f t="shared" si="48"/>
        <v>Fach / Modul / Lernfeld / Aktivierung 1</v>
      </c>
      <c r="BS45" s="85" t="str">
        <f t="shared" si="48"/>
        <v>Fach / Modul / Lernfeld / Aktivierung 1</v>
      </c>
      <c r="BT45" s="85" t="str">
        <f t="shared" si="48"/>
        <v>Fach / Modul / Lernfeld / Aktivierung 1</v>
      </c>
      <c r="BU45" s="85" t="str">
        <f t="shared" si="48"/>
        <v>Fach / Modul / Lernfeld / Aktivierung 1</v>
      </c>
      <c r="BV45" s="85" t="str">
        <f t="shared" si="48"/>
        <v>Fach / Modul / Lernfeld / Aktivierung 1</v>
      </c>
      <c r="BW45" s="85" t="str">
        <f t="shared" si="48"/>
        <v>Fach / Modul / Lernfeld / Aktivierung 1</v>
      </c>
      <c r="BX45" s="85" t="str">
        <f t="shared" si="48"/>
        <v>Fach / Modul / Lernfeld / Aktivierung 1</v>
      </c>
      <c r="BY45" s="85" t="str">
        <f t="shared" si="48"/>
        <v>Fach / Modul / Lernfeld / Aktivierung 1</v>
      </c>
      <c r="BZ45" s="85" t="str">
        <f t="shared" si="48"/>
        <v>Fach / Modul / Lernfeld / Aktivierung 1</v>
      </c>
      <c r="CA45" s="85" t="str">
        <f t="shared" si="48"/>
        <v>Fach / Modul / Lernfeld / Aktivierung 1</v>
      </c>
      <c r="CB45" s="85" t="str">
        <f t="shared" si="48"/>
        <v>Fach / Modul / Lernfeld / Aktivierung 1</v>
      </c>
      <c r="CC45" s="85" t="str">
        <f t="shared" si="48"/>
        <v>Fach / Modul / Lernfeld / Aktivierung 1</v>
      </c>
      <c r="CD45" s="85" t="str">
        <f t="shared" si="48"/>
        <v>Fach / Modul / Lernfeld / Aktivierung 1</v>
      </c>
      <c r="CE45" s="85" t="str">
        <f t="shared" si="48"/>
        <v>Fach / Modul / Lernfeld / Aktivierung 1</v>
      </c>
      <c r="CF45" s="85" t="str">
        <f t="shared" si="48"/>
        <v>Fach / Modul / Lernfeld / Aktivierung 1</v>
      </c>
      <c r="CG45" s="85" t="str">
        <f t="shared" si="48"/>
        <v>Fach / Modul / Lernfeld / Aktivierung 1</v>
      </c>
      <c r="CH45" s="85" t="str">
        <f t="shared" si="48"/>
        <v>Fach / Modul / Lernfeld / Aktivierung 1</v>
      </c>
      <c r="CI45" s="85" t="str">
        <f t="shared" si="48"/>
        <v>Fach / Modul / Lernfeld / Aktivierung 1</v>
      </c>
      <c r="CJ45" s="85" t="str">
        <f t="shared" si="48"/>
        <v>Fach / Modul / Lernfeld / Aktivierung 1</v>
      </c>
      <c r="CK45" s="85" t="str">
        <f t="shared" si="48"/>
        <v>Fach / Modul / Lernfeld / Aktivierung 1</v>
      </c>
      <c r="CL45" s="85" t="str">
        <f t="shared" si="48"/>
        <v>Fach / Modul / Lernfeld / Aktivierung 1</v>
      </c>
      <c r="CM45" s="85" t="str">
        <f t="shared" si="48"/>
        <v>Fach / Modul / Lernfeld / Aktivierung 1</v>
      </c>
      <c r="CN45" s="85" t="str">
        <f t="shared" si="48"/>
        <v>Fach / Modul / Lernfeld / Aktivierung 1</v>
      </c>
      <c r="CO45" s="85" t="str">
        <f t="shared" si="48"/>
        <v>Fach / Modul / Lernfeld / Aktivierung 1</v>
      </c>
      <c r="CP45" s="85" t="str">
        <f t="shared" si="48"/>
        <v>Fach / Modul / Lernfeld / Aktivierung 1</v>
      </c>
      <c r="CQ45" s="85" t="str">
        <f t="shared" si="48"/>
        <v>Fach / Modul / Lernfeld / Aktivierung 1</v>
      </c>
      <c r="CR45" s="85" t="str">
        <f t="shared" si="48"/>
        <v>Fach / Modul / Lernfeld / Aktivierung 1</v>
      </c>
      <c r="CS45" s="85" t="str">
        <f t="shared" si="48"/>
        <v>Fach / Modul / Lernfeld / Aktivierung 1</v>
      </c>
      <c r="CT45" s="85" t="str">
        <f t="shared" si="48"/>
        <v>Fach / Modul / Lernfeld / Aktivierung 1</v>
      </c>
      <c r="CU45" s="85" t="str">
        <f t="shared" si="48"/>
        <v>Fach / Modul / Lernfeld / Aktivierung 1</v>
      </c>
      <c r="CV45" s="85" t="str">
        <f t="shared" si="48"/>
        <v>Fach / Modul / Lernfeld / Aktivierung 1</v>
      </c>
      <c r="CW45" s="166" t="str">
        <f t="shared" si="48"/>
        <v>Fach / Modul / Lernfeld / Aktivierung 1</v>
      </c>
    </row>
    <row r="46" spans="1:201" s="72" customFormat="1" ht="20.100000000000001" customHeight="1" x14ac:dyDescent="0.25">
      <c r="A46" s="264" t="s">
        <v>124</v>
      </c>
      <c r="B46" s="254">
        <v>0</v>
      </c>
      <c r="C46" s="86">
        <v>0</v>
      </c>
      <c r="D46" s="86">
        <v>0</v>
      </c>
      <c r="E46" s="86">
        <v>0</v>
      </c>
      <c r="F46" s="86">
        <v>0</v>
      </c>
      <c r="G46" s="86">
        <v>0</v>
      </c>
      <c r="H46" s="86">
        <v>0</v>
      </c>
      <c r="I46" s="86">
        <v>0</v>
      </c>
      <c r="J46" s="86">
        <v>0</v>
      </c>
      <c r="K46" s="86">
        <v>0</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86">
        <v>0</v>
      </c>
      <c r="AC46" s="86">
        <v>0</v>
      </c>
      <c r="AD46" s="86">
        <v>0</v>
      </c>
      <c r="AE46" s="86">
        <v>0</v>
      </c>
      <c r="AF46" s="86">
        <v>0</v>
      </c>
      <c r="AG46" s="86">
        <v>0</v>
      </c>
      <c r="AH46" s="86">
        <v>0</v>
      </c>
      <c r="AI46" s="86">
        <v>0</v>
      </c>
      <c r="AJ46" s="86">
        <v>0</v>
      </c>
      <c r="AK46" s="86">
        <v>0</v>
      </c>
      <c r="AL46" s="86">
        <v>0</v>
      </c>
      <c r="AM46" s="86">
        <v>0</v>
      </c>
      <c r="AN46" s="86">
        <v>0</v>
      </c>
      <c r="AO46" s="86">
        <v>0</v>
      </c>
      <c r="AP46" s="86">
        <v>0</v>
      </c>
      <c r="AQ46" s="86">
        <v>0</v>
      </c>
      <c r="AR46" s="86">
        <v>0</v>
      </c>
      <c r="AS46" s="86">
        <v>0</v>
      </c>
      <c r="AT46" s="86">
        <v>0</v>
      </c>
      <c r="AU46" s="86">
        <v>0</v>
      </c>
      <c r="AV46" s="86">
        <v>0</v>
      </c>
      <c r="AW46" s="86">
        <v>0</v>
      </c>
      <c r="AX46" s="86">
        <v>0</v>
      </c>
      <c r="AY46" s="86">
        <v>0</v>
      </c>
      <c r="AZ46" s="86">
        <v>0</v>
      </c>
      <c r="BA46" s="86">
        <v>0</v>
      </c>
      <c r="BB46" s="86">
        <v>0</v>
      </c>
      <c r="BC46" s="86">
        <v>0</v>
      </c>
      <c r="BD46" s="86">
        <v>0</v>
      </c>
      <c r="BE46" s="86">
        <v>0</v>
      </c>
      <c r="BF46" s="86">
        <v>0</v>
      </c>
      <c r="BG46" s="86">
        <v>0</v>
      </c>
      <c r="BH46" s="86">
        <v>0</v>
      </c>
      <c r="BI46" s="86">
        <v>0</v>
      </c>
      <c r="BJ46" s="86">
        <v>0</v>
      </c>
      <c r="BK46" s="86">
        <v>0</v>
      </c>
      <c r="BL46" s="86">
        <v>0</v>
      </c>
      <c r="BM46" s="86">
        <v>0</v>
      </c>
      <c r="BN46" s="86">
        <v>0</v>
      </c>
      <c r="BO46" s="86">
        <v>0</v>
      </c>
      <c r="BP46" s="86">
        <v>0</v>
      </c>
      <c r="BQ46" s="86">
        <v>0</v>
      </c>
      <c r="BR46" s="86">
        <v>0</v>
      </c>
      <c r="BS46" s="86">
        <v>0</v>
      </c>
      <c r="BT46" s="86">
        <v>0</v>
      </c>
      <c r="BU46" s="86">
        <v>0</v>
      </c>
      <c r="BV46" s="86">
        <v>0</v>
      </c>
      <c r="BW46" s="86">
        <v>0</v>
      </c>
      <c r="BX46" s="86">
        <v>0</v>
      </c>
      <c r="BY46" s="86">
        <v>0</v>
      </c>
      <c r="BZ46" s="86">
        <v>0</v>
      </c>
      <c r="CA46" s="86">
        <v>0</v>
      </c>
      <c r="CB46" s="86">
        <v>0</v>
      </c>
      <c r="CC46" s="86">
        <v>0</v>
      </c>
      <c r="CD46" s="86">
        <v>0</v>
      </c>
      <c r="CE46" s="86">
        <v>0</v>
      </c>
      <c r="CF46" s="86">
        <v>0</v>
      </c>
      <c r="CG46" s="86">
        <v>0</v>
      </c>
      <c r="CH46" s="86">
        <v>0</v>
      </c>
      <c r="CI46" s="86">
        <v>0</v>
      </c>
      <c r="CJ46" s="86">
        <v>0</v>
      </c>
      <c r="CK46" s="86">
        <v>0</v>
      </c>
      <c r="CL46" s="86">
        <v>0</v>
      </c>
      <c r="CM46" s="86">
        <v>0</v>
      </c>
      <c r="CN46" s="86">
        <v>0</v>
      </c>
      <c r="CO46" s="86">
        <v>0</v>
      </c>
      <c r="CP46" s="86">
        <v>0</v>
      </c>
      <c r="CQ46" s="86">
        <v>0</v>
      </c>
      <c r="CR46" s="86">
        <v>0</v>
      </c>
      <c r="CS46" s="86">
        <v>0</v>
      </c>
      <c r="CT46" s="86">
        <v>0</v>
      </c>
      <c r="CU46" s="86">
        <v>0</v>
      </c>
      <c r="CV46" s="86">
        <v>0</v>
      </c>
      <c r="CW46" s="167">
        <v>0</v>
      </c>
    </row>
    <row r="47" spans="1:201" s="72" customFormat="1" ht="20.100000000000001" customHeight="1" x14ac:dyDescent="0.25">
      <c r="A47" s="264" t="s">
        <v>123</v>
      </c>
      <c r="B47" s="255">
        <v>0</v>
      </c>
      <c r="C47" s="87">
        <v>0</v>
      </c>
      <c r="D47" s="87">
        <v>0</v>
      </c>
      <c r="E47" s="87">
        <v>0</v>
      </c>
      <c r="F47" s="87">
        <v>0</v>
      </c>
      <c r="G47" s="87">
        <v>0</v>
      </c>
      <c r="H47" s="87">
        <v>0</v>
      </c>
      <c r="I47" s="87">
        <v>0</v>
      </c>
      <c r="J47" s="87">
        <v>0</v>
      </c>
      <c r="K47" s="87">
        <v>0</v>
      </c>
      <c r="L47" s="87">
        <v>0</v>
      </c>
      <c r="M47" s="87">
        <v>0</v>
      </c>
      <c r="N47" s="87">
        <v>0</v>
      </c>
      <c r="O47" s="87">
        <v>0</v>
      </c>
      <c r="P47" s="87">
        <v>0</v>
      </c>
      <c r="Q47" s="87">
        <v>0</v>
      </c>
      <c r="R47" s="87">
        <v>0</v>
      </c>
      <c r="S47" s="87">
        <v>0</v>
      </c>
      <c r="T47" s="87">
        <v>0</v>
      </c>
      <c r="U47" s="87">
        <v>0</v>
      </c>
      <c r="V47" s="87">
        <v>0</v>
      </c>
      <c r="W47" s="87">
        <v>0</v>
      </c>
      <c r="X47" s="87">
        <v>0</v>
      </c>
      <c r="Y47" s="87">
        <v>0</v>
      </c>
      <c r="Z47" s="87">
        <v>0</v>
      </c>
      <c r="AA47" s="87">
        <v>0</v>
      </c>
      <c r="AB47" s="87">
        <v>0</v>
      </c>
      <c r="AC47" s="87">
        <v>0</v>
      </c>
      <c r="AD47" s="87">
        <v>0</v>
      </c>
      <c r="AE47" s="87">
        <v>0</v>
      </c>
      <c r="AF47" s="87">
        <v>0</v>
      </c>
      <c r="AG47" s="87">
        <v>0</v>
      </c>
      <c r="AH47" s="87">
        <v>0</v>
      </c>
      <c r="AI47" s="87">
        <v>0</v>
      </c>
      <c r="AJ47" s="87">
        <v>0</v>
      </c>
      <c r="AK47" s="87">
        <v>0</v>
      </c>
      <c r="AL47" s="87">
        <v>0</v>
      </c>
      <c r="AM47" s="87">
        <v>0</v>
      </c>
      <c r="AN47" s="87">
        <v>0</v>
      </c>
      <c r="AO47" s="87">
        <v>0</v>
      </c>
      <c r="AP47" s="87">
        <v>0</v>
      </c>
      <c r="AQ47" s="87">
        <v>0</v>
      </c>
      <c r="AR47" s="87">
        <v>0</v>
      </c>
      <c r="AS47" s="87">
        <v>0</v>
      </c>
      <c r="AT47" s="87">
        <v>0</v>
      </c>
      <c r="AU47" s="87">
        <v>0</v>
      </c>
      <c r="AV47" s="87">
        <v>0</v>
      </c>
      <c r="AW47" s="87">
        <v>0</v>
      </c>
      <c r="AX47" s="87">
        <v>0</v>
      </c>
      <c r="AY47" s="87">
        <v>0</v>
      </c>
      <c r="AZ47" s="87">
        <v>0</v>
      </c>
      <c r="BA47" s="87">
        <v>0</v>
      </c>
      <c r="BB47" s="87">
        <v>0</v>
      </c>
      <c r="BC47" s="87">
        <v>0</v>
      </c>
      <c r="BD47" s="87">
        <v>0</v>
      </c>
      <c r="BE47" s="87">
        <v>0</v>
      </c>
      <c r="BF47" s="87">
        <v>0</v>
      </c>
      <c r="BG47" s="87">
        <v>0</v>
      </c>
      <c r="BH47" s="87">
        <v>0</v>
      </c>
      <c r="BI47" s="87">
        <v>0</v>
      </c>
      <c r="BJ47" s="87">
        <v>0</v>
      </c>
      <c r="BK47" s="87">
        <v>0</v>
      </c>
      <c r="BL47" s="87">
        <v>0</v>
      </c>
      <c r="BM47" s="87">
        <v>0</v>
      </c>
      <c r="BN47" s="87">
        <v>0</v>
      </c>
      <c r="BO47" s="87">
        <v>0</v>
      </c>
      <c r="BP47" s="87">
        <v>0</v>
      </c>
      <c r="BQ47" s="87">
        <v>0</v>
      </c>
      <c r="BR47" s="87">
        <v>0</v>
      </c>
      <c r="BS47" s="87">
        <v>0</v>
      </c>
      <c r="BT47" s="87">
        <v>0</v>
      </c>
      <c r="BU47" s="87">
        <v>0</v>
      </c>
      <c r="BV47" s="87">
        <v>0</v>
      </c>
      <c r="BW47" s="87">
        <v>0</v>
      </c>
      <c r="BX47" s="87">
        <v>0</v>
      </c>
      <c r="BY47" s="87">
        <v>0</v>
      </c>
      <c r="BZ47" s="87">
        <v>0</v>
      </c>
      <c r="CA47" s="87">
        <v>0</v>
      </c>
      <c r="CB47" s="87">
        <v>0</v>
      </c>
      <c r="CC47" s="87">
        <v>0</v>
      </c>
      <c r="CD47" s="87">
        <v>0</v>
      </c>
      <c r="CE47" s="87">
        <v>0</v>
      </c>
      <c r="CF47" s="87">
        <v>0</v>
      </c>
      <c r="CG47" s="87">
        <v>0</v>
      </c>
      <c r="CH47" s="87">
        <v>0</v>
      </c>
      <c r="CI47" s="87">
        <v>0</v>
      </c>
      <c r="CJ47" s="87">
        <v>0</v>
      </c>
      <c r="CK47" s="87">
        <v>0</v>
      </c>
      <c r="CL47" s="87">
        <v>0</v>
      </c>
      <c r="CM47" s="87">
        <v>0</v>
      </c>
      <c r="CN47" s="87">
        <v>0</v>
      </c>
      <c r="CO47" s="87">
        <v>0</v>
      </c>
      <c r="CP47" s="87">
        <v>0</v>
      </c>
      <c r="CQ47" s="87">
        <v>0</v>
      </c>
      <c r="CR47" s="87">
        <v>0</v>
      </c>
      <c r="CS47" s="87">
        <v>0</v>
      </c>
      <c r="CT47" s="87">
        <v>0</v>
      </c>
      <c r="CU47" s="87">
        <v>0</v>
      </c>
      <c r="CV47" s="87">
        <v>0</v>
      </c>
      <c r="CW47" s="168">
        <v>0</v>
      </c>
    </row>
    <row r="48" spans="1:201" s="72" customFormat="1" ht="20.100000000000001" customHeight="1" x14ac:dyDescent="0.25">
      <c r="A48" s="264" t="s">
        <v>125</v>
      </c>
      <c r="B48" s="256">
        <v>45</v>
      </c>
      <c r="C48" s="88">
        <v>45</v>
      </c>
      <c r="D48" s="88">
        <v>60</v>
      </c>
      <c r="E48" s="88">
        <v>60</v>
      </c>
      <c r="F48" s="88">
        <v>60</v>
      </c>
      <c r="G48" s="88">
        <v>60</v>
      </c>
      <c r="H48" s="88">
        <v>60</v>
      </c>
      <c r="I48" s="88">
        <v>60</v>
      </c>
      <c r="J48" s="88">
        <v>60</v>
      </c>
      <c r="K48" s="88">
        <v>60</v>
      </c>
      <c r="L48" s="88">
        <v>60</v>
      </c>
      <c r="M48" s="88">
        <v>60</v>
      </c>
      <c r="N48" s="88">
        <v>60</v>
      </c>
      <c r="O48" s="88">
        <v>60</v>
      </c>
      <c r="P48" s="88">
        <v>60</v>
      </c>
      <c r="Q48" s="88">
        <v>60</v>
      </c>
      <c r="R48" s="88">
        <v>60</v>
      </c>
      <c r="S48" s="88">
        <v>60</v>
      </c>
      <c r="T48" s="88">
        <v>60</v>
      </c>
      <c r="U48" s="88">
        <v>60</v>
      </c>
      <c r="V48" s="88">
        <v>60</v>
      </c>
      <c r="W48" s="88">
        <v>60</v>
      </c>
      <c r="X48" s="88">
        <v>60</v>
      </c>
      <c r="Y48" s="88">
        <v>60</v>
      </c>
      <c r="Z48" s="88">
        <v>60</v>
      </c>
      <c r="AA48" s="88">
        <v>60</v>
      </c>
      <c r="AB48" s="88">
        <v>60</v>
      </c>
      <c r="AC48" s="88">
        <v>60</v>
      </c>
      <c r="AD48" s="88">
        <v>60</v>
      </c>
      <c r="AE48" s="88">
        <v>60</v>
      </c>
      <c r="AF48" s="88">
        <v>60</v>
      </c>
      <c r="AG48" s="88">
        <v>60</v>
      </c>
      <c r="AH48" s="88">
        <v>60</v>
      </c>
      <c r="AI48" s="88">
        <v>60</v>
      </c>
      <c r="AJ48" s="88">
        <v>60</v>
      </c>
      <c r="AK48" s="88">
        <v>60</v>
      </c>
      <c r="AL48" s="88">
        <v>60</v>
      </c>
      <c r="AM48" s="88">
        <v>60</v>
      </c>
      <c r="AN48" s="88">
        <v>60</v>
      </c>
      <c r="AO48" s="88">
        <v>60</v>
      </c>
      <c r="AP48" s="88">
        <v>60</v>
      </c>
      <c r="AQ48" s="88">
        <v>60</v>
      </c>
      <c r="AR48" s="88">
        <v>60</v>
      </c>
      <c r="AS48" s="88">
        <v>60</v>
      </c>
      <c r="AT48" s="88">
        <v>60</v>
      </c>
      <c r="AU48" s="88">
        <v>60</v>
      </c>
      <c r="AV48" s="88">
        <v>60</v>
      </c>
      <c r="AW48" s="88">
        <v>60</v>
      </c>
      <c r="AX48" s="88">
        <v>60</v>
      </c>
      <c r="AY48" s="88">
        <v>60</v>
      </c>
      <c r="AZ48" s="88">
        <v>60</v>
      </c>
      <c r="BA48" s="88">
        <v>60</v>
      </c>
      <c r="BB48" s="88">
        <v>60</v>
      </c>
      <c r="BC48" s="88">
        <v>60</v>
      </c>
      <c r="BD48" s="88">
        <v>60</v>
      </c>
      <c r="BE48" s="88">
        <v>60</v>
      </c>
      <c r="BF48" s="88">
        <v>60</v>
      </c>
      <c r="BG48" s="88">
        <v>60</v>
      </c>
      <c r="BH48" s="88">
        <v>60</v>
      </c>
      <c r="BI48" s="88">
        <v>60</v>
      </c>
      <c r="BJ48" s="88">
        <v>60</v>
      </c>
      <c r="BK48" s="88">
        <v>60</v>
      </c>
      <c r="BL48" s="88">
        <v>60</v>
      </c>
      <c r="BM48" s="88">
        <v>60</v>
      </c>
      <c r="BN48" s="88">
        <v>60</v>
      </c>
      <c r="BO48" s="88">
        <v>60</v>
      </c>
      <c r="BP48" s="88">
        <v>60</v>
      </c>
      <c r="BQ48" s="88">
        <v>60</v>
      </c>
      <c r="BR48" s="88">
        <v>60</v>
      </c>
      <c r="BS48" s="88">
        <v>60</v>
      </c>
      <c r="BT48" s="88">
        <v>60</v>
      </c>
      <c r="BU48" s="88">
        <v>60</v>
      </c>
      <c r="BV48" s="88">
        <v>60</v>
      </c>
      <c r="BW48" s="88">
        <v>60</v>
      </c>
      <c r="BX48" s="88">
        <v>60</v>
      </c>
      <c r="BY48" s="88">
        <v>60</v>
      </c>
      <c r="BZ48" s="88">
        <v>60</v>
      </c>
      <c r="CA48" s="88">
        <v>60</v>
      </c>
      <c r="CB48" s="88">
        <v>60</v>
      </c>
      <c r="CC48" s="88">
        <v>60</v>
      </c>
      <c r="CD48" s="88">
        <v>60</v>
      </c>
      <c r="CE48" s="88">
        <v>60</v>
      </c>
      <c r="CF48" s="88">
        <v>60</v>
      </c>
      <c r="CG48" s="88">
        <v>60</v>
      </c>
      <c r="CH48" s="88">
        <v>60</v>
      </c>
      <c r="CI48" s="88">
        <v>60</v>
      </c>
      <c r="CJ48" s="88">
        <v>60</v>
      </c>
      <c r="CK48" s="88">
        <v>60</v>
      </c>
      <c r="CL48" s="88">
        <v>60</v>
      </c>
      <c r="CM48" s="88">
        <v>60</v>
      </c>
      <c r="CN48" s="88">
        <v>60</v>
      </c>
      <c r="CO48" s="88">
        <v>60</v>
      </c>
      <c r="CP48" s="88">
        <v>60</v>
      </c>
      <c r="CQ48" s="88">
        <v>60</v>
      </c>
      <c r="CR48" s="88">
        <v>60</v>
      </c>
      <c r="CS48" s="88">
        <v>60</v>
      </c>
      <c r="CT48" s="88">
        <v>60</v>
      </c>
      <c r="CU48" s="88">
        <v>60</v>
      </c>
      <c r="CV48" s="88">
        <v>60</v>
      </c>
      <c r="CW48" s="169">
        <v>60</v>
      </c>
    </row>
    <row r="49" spans="1:101" s="72" customFormat="1" ht="20.100000000000001" customHeight="1" x14ac:dyDescent="0.25">
      <c r="A49" s="89" t="s">
        <v>243</v>
      </c>
      <c r="B49" s="90" t="str">
        <f t="shared" ref="B49:AG49" si="49">$A49</f>
        <v>Fach / Modul / Lernfeld / Aktivierung 2</v>
      </c>
      <c r="C49" s="118" t="str">
        <f t="shared" si="49"/>
        <v>Fach / Modul / Lernfeld / Aktivierung 2</v>
      </c>
      <c r="D49" s="118" t="str">
        <f t="shared" si="49"/>
        <v>Fach / Modul / Lernfeld / Aktivierung 2</v>
      </c>
      <c r="E49" s="118" t="str">
        <f t="shared" si="49"/>
        <v>Fach / Modul / Lernfeld / Aktivierung 2</v>
      </c>
      <c r="F49" s="118" t="str">
        <f t="shared" si="49"/>
        <v>Fach / Modul / Lernfeld / Aktivierung 2</v>
      </c>
      <c r="G49" s="118" t="str">
        <f t="shared" si="49"/>
        <v>Fach / Modul / Lernfeld / Aktivierung 2</v>
      </c>
      <c r="H49" s="118" t="str">
        <f t="shared" si="49"/>
        <v>Fach / Modul / Lernfeld / Aktivierung 2</v>
      </c>
      <c r="I49" s="118" t="str">
        <f t="shared" si="49"/>
        <v>Fach / Modul / Lernfeld / Aktivierung 2</v>
      </c>
      <c r="J49" s="118" t="str">
        <f t="shared" si="49"/>
        <v>Fach / Modul / Lernfeld / Aktivierung 2</v>
      </c>
      <c r="K49" s="118" t="str">
        <f t="shared" si="49"/>
        <v>Fach / Modul / Lernfeld / Aktivierung 2</v>
      </c>
      <c r="L49" s="118" t="str">
        <f t="shared" si="49"/>
        <v>Fach / Modul / Lernfeld / Aktivierung 2</v>
      </c>
      <c r="M49" s="118" t="str">
        <f t="shared" si="49"/>
        <v>Fach / Modul / Lernfeld / Aktivierung 2</v>
      </c>
      <c r="N49" s="118" t="str">
        <f t="shared" si="49"/>
        <v>Fach / Modul / Lernfeld / Aktivierung 2</v>
      </c>
      <c r="O49" s="118" t="str">
        <f t="shared" si="49"/>
        <v>Fach / Modul / Lernfeld / Aktivierung 2</v>
      </c>
      <c r="P49" s="118" t="str">
        <f t="shared" si="49"/>
        <v>Fach / Modul / Lernfeld / Aktivierung 2</v>
      </c>
      <c r="Q49" s="118" t="str">
        <f t="shared" si="49"/>
        <v>Fach / Modul / Lernfeld / Aktivierung 2</v>
      </c>
      <c r="R49" s="118" t="str">
        <f t="shared" si="49"/>
        <v>Fach / Modul / Lernfeld / Aktivierung 2</v>
      </c>
      <c r="S49" s="118" t="str">
        <f t="shared" si="49"/>
        <v>Fach / Modul / Lernfeld / Aktivierung 2</v>
      </c>
      <c r="T49" s="118" t="str">
        <f t="shared" si="49"/>
        <v>Fach / Modul / Lernfeld / Aktivierung 2</v>
      </c>
      <c r="U49" s="118" t="str">
        <f t="shared" si="49"/>
        <v>Fach / Modul / Lernfeld / Aktivierung 2</v>
      </c>
      <c r="V49" s="118" t="str">
        <f t="shared" si="49"/>
        <v>Fach / Modul / Lernfeld / Aktivierung 2</v>
      </c>
      <c r="W49" s="118" t="str">
        <f t="shared" si="49"/>
        <v>Fach / Modul / Lernfeld / Aktivierung 2</v>
      </c>
      <c r="X49" s="118" t="str">
        <f t="shared" si="49"/>
        <v>Fach / Modul / Lernfeld / Aktivierung 2</v>
      </c>
      <c r="Y49" s="118" t="str">
        <f t="shared" si="49"/>
        <v>Fach / Modul / Lernfeld / Aktivierung 2</v>
      </c>
      <c r="Z49" s="118" t="str">
        <f t="shared" si="49"/>
        <v>Fach / Modul / Lernfeld / Aktivierung 2</v>
      </c>
      <c r="AA49" s="118" t="str">
        <f t="shared" si="49"/>
        <v>Fach / Modul / Lernfeld / Aktivierung 2</v>
      </c>
      <c r="AB49" s="118" t="str">
        <f t="shared" si="49"/>
        <v>Fach / Modul / Lernfeld / Aktivierung 2</v>
      </c>
      <c r="AC49" s="118" t="str">
        <f t="shared" si="49"/>
        <v>Fach / Modul / Lernfeld / Aktivierung 2</v>
      </c>
      <c r="AD49" s="118" t="str">
        <f t="shared" si="49"/>
        <v>Fach / Modul / Lernfeld / Aktivierung 2</v>
      </c>
      <c r="AE49" s="118" t="str">
        <f t="shared" si="49"/>
        <v>Fach / Modul / Lernfeld / Aktivierung 2</v>
      </c>
      <c r="AF49" s="118" t="str">
        <f t="shared" si="49"/>
        <v>Fach / Modul / Lernfeld / Aktivierung 2</v>
      </c>
      <c r="AG49" s="118" t="str">
        <f t="shared" si="49"/>
        <v>Fach / Modul / Lernfeld / Aktivierung 2</v>
      </c>
      <c r="AH49" s="118" t="str">
        <f t="shared" ref="AH49:BM49" si="50">$A49</f>
        <v>Fach / Modul / Lernfeld / Aktivierung 2</v>
      </c>
      <c r="AI49" s="118" t="str">
        <f t="shared" si="50"/>
        <v>Fach / Modul / Lernfeld / Aktivierung 2</v>
      </c>
      <c r="AJ49" s="118" t="str">
        <f t="shared" si="50"/>
        <v>Fach / Modul / Lernfeld / Aktivierung 2</v>
      </c>
      <c r="AK49" s="118" t="str">
        <f t="shared" si="50"/>
        <v>Fach / Modul / Lernfeld / Aktivierung 2</v>
      </c>
      <c r="AL49" s="118" t="str">
        <f t="shared" si="50"/>
        <v>Fach / Modul / Lernfeld / Aktivierung 2</v>
      </c>
      <c r="AM49" s="118" t="str">
        <f t="shared" si="50"/>
        <v>Fach / Modul / Lernfeld / Aktivierung 2</v>
      </c>
      <c r="AN49" s="118" t="str">
        <f t="shared" si="50"/>
        <v>Fach / Modul / Lernfeld / Aktivierung 2</v>
      </c>
      <c r="AO49" s="118" t="str">
        <f t="shared" si="50"/>
        <v>Fach / Modul / Lernfeld / Aktivierung 2</v>
      </c>
      <c r="AP49" s="118" t="str">
        <f t="shared" si="50"/>
        <v>Fach / Modul / Lernfeld / Aktivierung 2</v>
      </c>
      <c r="AQ49" s="118" t="str">
        <f t="shared" si="50"/>
        <v>Fach / Modul / Lernfeld / Aktivierung 2</v>
      </c>
      <c r="AR49" s="118" t="str">
        <f t="shared" si="50"/>
        <v>Fach / Modul / Lernfeld / Aktivierung 2</v>
      </c>
      <c r="AS49" s="118" t="str">
        <f t="shared" si="50"/>
        <v>Fach / Modul / Lernfeld / Aktivierung 2</v>
      </c>
      <c r="AT49" s="118" t="str">
        <f t="shared" si="50"/>
        <v>Fach / Modul / Lernfeld / Aktivierung 2</v>
      </c>
      <c r="AU49" s="118" t="str">
        <f t="shared" si="50"/>
        <v>Fach / Modul / Lernfeld / Aktivierung 2</v>
      </c>
      <c r="AV49" s="118" t="str">
        <f t="shared" si="50"/>
        <v>Fach / Modul / Lernfeld / Aktivierung 2</v>
      </c>
      <c r="AW49" s="118" t="str">
        <f t="shared" si="50"/>
        <v>Fach / Modul / Lernfeld / Aktivierung 2</v>
      </c>
      <c r="AX49" s="118" t="str">
        <f t="shared" si="50"/>
        <v>Fach / Modul / Lernfeld / Aktivierung 2</v>
      </c>
      <c r="AY49" s="118" t="str">
        <f t="shared" si="50"/>
        <v>Fach / Modul / Lernfeld / Aktivierung 2</v>
      </c>
      <c r="AZ49" s="118" t="str">
        <f t="shared" si="50"/>
        <v>Fach / Modul / Lernfeld / Aktivierung 2</v>
      </c>
      <c r="BA49" s="118" t="str">
        <f t="shared" si="50"/>
        <v>Fach / Modul / Lernfeld / Aktivierung 2</v>
      </c>
      <c r="BB49" s="118" t="str">
        <f t="shared" si="50"/>
        <v>Fach / Modul / Lernfeld / Aktivierung 2</v>
      </c>
      <c r="BC49" s="118" t="str">
        <f t="shared" si="50"/>
        <v>Fach / Modul / Lernfeld / Aktivierung 2</v>
      </c>
      <c r="BD49" s="118" t="str">
        <f t="shared" si="50"/>
        <v>Fach / Modul / Lernfeld / Aktivierung 2</v>
      </c>
      <c r="BE49" s="118" t="str">
        <f t="shared" si="50"/>
        <v>Fach / Modul / Lernfeld / Aktivierung 2</v>
      </c>
      <c r="BF49" s="118" t="str">
        <f t="shared" si="50"/>
        <v>Fach / Modul / Lernfeld / Aktivierung 2</v>
      </c>
      <c r="BG49" s="118" t="str">
        <f t="shared" si="50"/>
        <v>Fach / Modul / Lernfeld / Aktivierung 2</v>
      </c>
      <c r="BH49" s="118" t="str">
        <f t="shared" si="50"/>
        <v>Fach / Modul / Lernfeld / Aktivierung 2</v>
      </c>
      <c r="BI49" s="118" t="str">
        <f t="shared" si="50"/>
        <v>Fach / Modul / Lernfeld / Aktivierung 2</v>
      </c>
      <c r="BJ49" s="118" t="str">
        <f t="shared" si="50"/>
        <v>Fach / Modul / Lernfeld / Aktivierung 2</v>
      </c>
      <c r="BK49" s="118" t="str">
        <f t="shared" si="50"/>
        <v>Fach / Modul / Lernfeld / Aktivierung 2</v>
      </c>
      <c r="BL49" s="118" t="str">
        <f t="shared" si="50"/>
        <v>Fach / Modul / Lernfeld / Aktivierung 2</v>
      </c>
      <c r="BM49" s="118" t="str">
        <f t="shared" si="50"/>
        <v>Fach / Modul / Lernfeld / Aktivierung 2</v>
      </c>
      <c r="BN49" s="118" t="str">
        <f t="shared" ref="BN49:CW49" si="51">$A49</f>
        <v>Fach / Modul / Lernfeld / Aktivierung 2</v>
      </c>
      <c r="BO49" s="118" t="str">
        <f t="shared" si="51"/>
        <v>Fach / Modul / Lernfeld / Aktivierung 2</v>
      </c>
      <c r="BP49" s="118" t="str">
        <f t="shared" si="51"/>
        <v>Fach / Modul / Lernfeld / Aktivierung 2</v>
      </c>
      <c r="BQ49" s="118" t="str">
        <f t="shared" si="51"/>
        <v>Fach / Modul / Lernfeld / Aktivierung 2</v>
      </c>
      <c r="BR49" s="118" t="str">
        <f t="shared" si="51"/>
        <v>Fach / Modul / Lernfeld / Aktivierung 2</v>
      </c>
      <c r="BS49" s="118" t="str">
        <f t="shared" si="51"/>
        <v>Fach / Modul / Lernfeld / Aktivierung 2</v>
      </c>
      <c r="BT49" s="118" t="str">
        <f t="shared" si="51"/>
        <v>Fach / Modul / Lernfeld / Aktivierung 2</v>
      </c>
      <c r="BU49" s="118" t="str">
        <f t="shared" si="51"/>
        <v>Fach / Modul / Lernfeld / Aktivierung 2</v>
      </c>
      <c r="BV49" s="118" t="str">
        <f t="shared" si="51"/>
        <v>Fach / Modul / Lernfeld / Aktivierung 2</v>
      </c>
      <c r="BW49" s="118" t="str">
        <f t="shared" si="51"/>
        <v>Fach / Modul / Lernfeld / Aktivierung 2</v>
      </c>
      <c r="BX49" s="118" t="str">
        <f t="shared" si="51"/>
        <v>Fach / Modul / Lernfeld / Aktivierung 2</v>
      </c>
      <c r="BY49" s="118" t="str">
        <f t="shared" si="51"/>
        <v>Fach / Modul / Lernfeld / Aktivierung 2</v>
      </c>
      <c r="BZ49" s="118" t="str">
        <f t="shared" si="51"/>
        <v>Fach / Modul / Lernfeld / Aktivierung 2</v>
      </c>
      <c r="CA49" s="118" t="str">
        <f t="shared" si="51"/>
        <v>Fach / Modul / Lernfeld / Aktivierung 2</v>
      </c>
      <c r="CB49" s="118" t="str">
        <f t="shared" si="51"/>
        <v>Fach / Modul / Lernfeld / Aktivierung 2</v>
      </c>
      <c r="CC49" s="118" t="str">
        <f t="shared" si="51"/>
        <v>Fach / Modul / Lernfeld / Aktivierung 2</v>
      </c>
      <c r="CD49" s="118" t="str">
        <f t="shared" si="51"/>
        <v>Fach / Modul / Lernfeld / Aktivierung 2</v>
      </c>
      <c r="CE49" s="118" t="str">
        <f t="shared" si="51"/>
        <v>Fach / Modul / Lernfeld / Aktivierung 2</v>
      </c>
      <c r="CF49" s="118" t="str">
        <f t="shared" si="51"/>
        <v>Fach / Modul / Lernfeld / Aktivierung 2</v>
      </c>
      <c r="CG49" s="118" t="str">
        <f t="shared" si="51"/>
        <v>Fach / Modul / Lernfeld / Aktivierung 2</v>
      </c>
      <c r="CH49" s="118" t="str">
        <f t="shared" si="51"/>
        <v>Fach / Modul / Lernfeld / Aktivierung 2</v>
      </c>
      <c r="CI49" s="118" t="str">
        <f t="shared" si="51"/>
        <v>Fach / Modul / Lernfeld / Aktivierung 2</v>
      </c>
      <c r="CJ49" s="118" t="str">
        <f t="shared" si="51"/>
        <v>Fach / Modul / Lernfeld / Aktivierung 2</v>
      </c>
      <c r="CK49" s="118" t="str">
        <f t="shared" si="51"/>
        <v>Fach / Modul / Lernfeld / Aktivierung 2</v>
      </c>
      <c r="CL49" s="118" t="str">
        <f t="shared" si="51"/>
        <v>Fach / Modul / Lernfeld / Aktivierung 2</v>
      </c>
      <c r="CM49" s="118" t="str">
        <f t="shared" si="51"/>
        <v>Fach / Modul / Lernfeld / Aktivierung 2</v>
      </c>
      <c r="CN49" s="118" t="str">
        <f t="shared" si="51"/>
        <v>Fach / Modul / Lernfeld / Aktivierung 2</v>
      </c>
      <c r="CO49" s="118" t="str">
        <f t="shared" si="51"/>
        <v>Fach / Modul / Lernfeld / Aktivierung 2</v>
      </c>
      <c r="CP49" s="118" t="str">
        <f t="shared" si="51"/>
        <v>Fach / Modul / Lernfeld / Aktivierung 2</v>
      </c>
      <c r="CQ49" s="118" t="str">
        <f t="shared" si="51"/>
        <v>Fach / Modul / Lernfeld / Aktivierung 2</v>
      </c>
      <c r="CR49" s="118" t="str">
        <f t="shared" si="51"/>
        <v>Fach / Modul / Lernfeld / Aktivierung 2</v>
      </c>
      <c r="CS49" s="118" t="str">
        <f t="shared" si="51"/>
        <v>Fach / Modul / Lernfeld / Aktivierung 2</v>
      </c>
      <c r="CT49" s="118" t="str">
        <f t="shared" si="51"/>
        <v>Fach / Modul / Lernfeld / Aktivierung 2</v>
      </c>
      <c r="CU49" s="118" t="str">
        <f t="shared" si="51"/>
        <v>Fach / Modul / Lernfeld / Aktivierung 2</v>
      </c>
      <c r="CV49" s="118" t="str">
        <f t="shared" si="51"/>
        <v>Fach / Modul / Lernfeld / Aktivierung 2</v>
      </c>
      <c r="CW49" s="170" t="str">
        <f t="shared" si="51"/>
        <v>Fach / Modul / Lernfeld / Aktivierung 2</v>
      </c>
    </row>
    <row r="50" spans="1:101" s="72" customFormat="1" ht="20.100000000000001" customHeight="1" x14ac:dyDescent="0.25">
      <c r="A50" s="89" t="s">
        <v>124</v>
      </c>
      <c r="B50" s="91">
        <v>0</v>
      </c>
      <c r="C50" s="171">
        <v>0</v>
      </c>
      <c r="D50" s="171">
        <v>0</v>
      </c>
      <c r="E50" s="171">
        <v>0</v>
      </c>
      <c r="F50" s="171">
        <v>0</v>
      </c>
      <c r="G50" s="171">
        <v>0</v>
      </c>
      <c r="H50" s="171">
        <v>0</v>
      </c>
      <c r="I50" s="171">
        <v>0</v>
      </c>
      <c r="J50" s="171">
        <v>0</v>
      </c>
      <c r="K50" s="171">
        <v>0</v>
      </c>
      <c r="L50" s="171">
        <v>0</v>
      </c>
      <c r="M50" s="171">
        <v>0</v>
      </c>
      <c r="N50" s="171">
        <v>0</v>
      </c>
      <c r="O50" s="171">
        <v>0</v>
      </c>
      <c r="P50" s="171">
        <v>0</v>
      </c>
      <c r="Q50" s="171">
        <v>0</v>
      </c>
      <c r="R50" s="171">
        <v>0</v>
      </c>
      <c r="S50" s="171">
        <v>0</v>
      </c>
      <c r="T50" s="171">
        <v>0</v>
      </c>
      <c r="U50" s="171">
        <v>0</v>
      </c>
      <c r="V50" s="171">
        <v>0</v>
      </c>
      <c r="W50" s="171">
        <v>0</v>
      </c>
      <c r="X50" s="171">
        <v>0</v>
      </c>
      <c r="Y50" s="171">
        <v>0</v>
      </c>
      <c r="Z50" s="171">
        <v>0</v>
      </c>
      <c r="AA50" s="171">
        <v>0</v>
      </c>
      <c r="AB50" s="171">
        <v>0</v>
      </c>
      <c r="AC50" s="171">
        <v>0</v>
      </c>
      <c r="AD50" s="171">
        <v>0</v>
      </c>
      <c r="AE50" s="171">
        <v>0</v>
      </c>
      <c r="AF50" s="171">
        <v>0</v>
      </c>
      <c r="AG50" s="171">
        <v>0</v>
      </c>
      <c r="AH50" s="171">
        <v>0</v>
      </c>
      <c r="AI50" s="171">
        <v>0</v>
      </c>
      <c r="AJ50" s="171">
        <v>0</v>
      </c>
      <c r="AK50" s="171">
        <v>0</v>
      </c>
      <c r="AL50" s="171">
        <v>0</v>
      </c>
      <c r="AM50" s="171">
        <v>0</v>
      </c>
      <c r="AN50" s="171">
        <v>0</v>
      </c>
      <c r="AO50" s="171">
        <v>0</v>
      </c>
      <c r="AP50" s="171">
        <v>0</v>
      </c>
      <c r="AQ50" s="171">
        <v>0</v>
      </c>
      <c r="AR50" s="171">
        <v>0</v>
      </c>
      <c r="AS50" s="171">
        <v>0</v>
      </c>
      <c r="AT50" s="171">
        <v>0</v>
      </c>
      <c r="AU50" s="171">
        <v>0</v>
      </c>
      <c r="AV50" s="171">
        <v>0</v>
      </c>
      <c r="AW50" s="171">
        <v>0</v>
      </c>
      <c r="AX50" s="171">
        <v>0</v>
      </c>
      <c r="AY50" s="171">
        <v>0</v>
      </c>
      <c r="AZ50" s="171">
        <v>0</v>
      </c>
      <c r="BA50" s="171">
        <v>0</v>
      </c>
      <c r="BB50" s="171">
        <v>0</v>
      </c>
      <c r="BC50" s="171">
        <v>0</v>
      </c>
      <c r="BD50" s="171">
        <v>0</v>
      </c>
      <c r="BE50" s="171">
        <v>0</v>
      </c>
      <c r="BF50" s="171">
        <v>0</v>
      </c>
      <c r="BG50" s="171">
        <v>0</v>
      </c>
      <c r="BH50" s="171">
        <v>0</v>
      </c>
      <c r="BI50" s="171">
        <v>0</v>
      </c>
      <c r="BJ50" s="171">
        <v>0</v>
      </c>
      <c r="BK50" s="171">
        <v>0</v>
      </c>
      <c r="BL50" s="171">
        <v>0</v>
      </c>
      <c r="BM50" s="171">
        <v>0</v>
      </c>
      <c r="BN50" s="171">
        <v>0</v>
      </c>
      <c r="BO50" s="171">
        <v>0</v>
      </c>
      <c r="BP50" s="171">
        <v>0</v>
      </c>
      <c r="BQ50" s="171">
        <v>0</v>
      </c>
      <c r="BR50" s="171">
        <v>0</v>
      </c>
      <c r="BS50" s="171">
        <v>0</v>
      </c>
      <c r="BT50" s="171">
        <v>0</v>
      </c>
      <c r="BU50" s="171">
        <v>0</v>
      </c>
      <c r="BV50" s="171">
        <v>0</v>
      </c>
      <c r="BW50" s="171">
        <v>0</v>
      </c>
      <c r="BX50" s="171">
        <v>0</v>
      </c>
      <c r="BY50" s="171">
        <v>0</v>
      </c>
      <c r="BZ50" s="171">
        <v>0</v>
      </c>
      <c r="CA50" s="171">
        <v>0</v>
      </c>
      <c r="CB50" s="171">
        <v>0</v>
      </c>
      <c r="CC50" s="171">
        <v>0</v>
      </c>
      <c r="CD50" s="171">
        <v>0</v>
      </c>
      <c r="CE50" s="171">
        <v>0</v>
      </c>
      <c r="CF50" s="171">
        <v>0</v>
      </c>
      <c r="CG50" s="171">
        <v>0</v>
      </c>
      <c r="CH50" s="171">
        <v>0</v>
      </c>
      <c r="CI50" s="171">
        <v>0</v>
      </c>
      <c r="CJ50" s="171">
        <v>0</v>
      </c>
      <c r="CK50" s="171">
        <v>0</v>
      </c>
      <c r="CL50" s="171">
        <v>0</v>
      </c>
      <c r="CM50" s="171">
        <v>0</v>
      </c>
      <c r="CN50" s="171">
        <v>0</v>
      </c>
      <c r="CO50" s="171">
        <v>0</v>
      </c>
      <c r="CP50" s="171">
        <v>0</v>
      </c>
      <c r="CQ50" s="171">
        <v>0</v>
      </c>
      <c r="CR50" s="171">
        <v>0</v>
      </c>
      <c r="CS50" s="171">
        <v>0</v>
      </c>
      <c r="CT50" s="171">
        <v>0</v>
      </c>
      <c r="CU50" s="171">
        <v>0</v>
      </c>
      <c r="CV50" s="171">
        <v>0</v>
      </c>
      <c r="CW50" s="172">
        <v>0</v>
      </c>
    </row>
    <row r="51" spans="1:101" s="72" customFormat="1" ht="20.100000000000001" customHeight="1" x14ac:dyDescent="0.25">
      <c r="A51" s="89" t="s">
        <v>123</v>
      </c>
      <c r="B51" s="92">
        <v>0</v>
      </c>
      <c r="C51" s="173">
        <v>0</v>
      </c>
      <c r="D51" s="173">
        <v>0</v>
      </c>
      <c r="E51" s="173">
        <v>0</v>
      </c>
      <c r="F51" s="173">
        <v>0</v>
      </c>
      <c r="G51" s="173">
        <v>0</v>
      </c>
      <c r="H51" s="173">
        <v>0</v>
      </c>
      <c r="I51" s="173">
        <v>0</v>
      </c>
      <c r="J51" s="173">
        <v>0</v>
      </c>
      <c r="K51" s="173">
        <v>0</v>
      </c>
      <c r="L51" s="173">
        <v>0</v>
      </c>
      <c r="M51" s="173">
        <v>0</v>
      </c>
      <c r="N51" s="173">
        <v>0</v>
      </c>
      <c r="O51" s="173">
        <v>0</v>
      </c>
      <c r="P51" s="173">
        <v>0</v>
      </c>
      <c r="Q51" s="173">
        <v>0</v>
      </c>
      <c r="R51" s="173">
        <v>0</v>
      </c>
      <c r="S51" s="173">
        <v>0</v>
      </c>
      <c r="T51" s="173">
        <v>0</v>
      </c>
      <c r="U51" s="173">
        <v>0</v>
      </c>
      <c r="V51" s="173">
        <v>0</v>
      </c>
      <c r="W51" s="173">
        <v>0</v>
      </c>
      <c r="X51" s="173">
        <v>0</v>
      </c>
      <c r="Y51" s="173">
        <v>0</v>
      </c>
      <c r="Z51" s="173">
        <v>0</v>
      </c>
      <c r="AA51" s="173">
        <v>0</v>
      </c>
      <c r="AB51" s="173">
        <v>0</v>
      </c>
      <c r="AC51" s="173">
        <v>0</v>
      </c>
      <c r="AD51" s="173">
        <v>0</v>
      </c>
      <c r="AE51" s="173">
        <v>0</v>
      </c>
      <c r="AF51" s="173">
        <v>0</v>
      </c>
      <c r="AG51" s="173">
        <v>0</v>
      </c>
      <c r="AH51" s="173">
        <v>0</v>
      </c>
      <c r="AI51" s="173">
        <v>0</v>
      </c>
      <c r="AJ51" s="173">
        <v>0</v>
      </c>
      <c r="AK51" s="173">
        <v>0</v>
      </c>
      <c r="AL51" s="173">
        <v>0</v>
      </c>
      <c r="AM51" s="173">
        <v>0</v>
      </c>
      <c r="AN51" s="173">
        <v>0</v>
      </c>
      <c r="AO51" s="173">
        <v>0</v>
      </c>
      <c r="AP51" s="173">
        <v>0</v>
      </c>
      <c r="AQ51" s="173">
        <v>0</v>
      </c>
      <c r="AR51" s="173">
        <v>0</v>
      </c>
      <c r="AS51" s="173">
        <v>0</v>
      </c>
      <c r="AT51" s="173">
        <v>0</v>
      </c>
      <c r="AU51" s="173">
        <v>0</v>
      </c>
      <c r="AV51" s="173">
        <v>0</v>
      </c>
      <c r="AW51" s="173">
        <v>0</v>
      </c>
      <c r="AX51" s="173">
        <v>0</v>
      </c>
      <c r="AY51" s="173">
        <v>0</v>
      </c>
      <c r="AZ51" s="173">
        <v>0</v>
      </c>
      <c r="BA51" s="173">
        <v>0</v>
      </c>
      <c r="BB51" s="173">
        <v>0</v>
      </c>
      <c r="BC51" s="173">
        <v>0</v>
      </c>
      <c r="BD51" s="173">
        <v>0</v>
      </c>
      <c r="BE51" s="173">
        <v>0</v>
      </c>
      <c r="BF51" s="173">
        <v>0</v>
      </c>
      <c r="BG51" s="173">
        <v>0</v>
      </c>
      <c r="BH51" s="173">
        <v>0</v>
      </c>
      <c r="BI51" s="173">
        <v>0</v>
      </c>
      <c r="BJ51" s="173">
        <v>0</v>
      </c>
      <c r="BK51" s="173">
        <v>0</v>
      </c>
      <c r="BL51" s="173">
        <v>0</v>
      </c>
      <c r="BM51" s="173">
        <v>0</v>
      </c>
      <c r="BN51" s="173">
        <v>0</v>
      </c>
      <c r="BO51" s="173">
        <v>0</v>
      </c>
      <c r="BP51" s="173">
        <v>0</v>
      </c>
      <c r="BQ51" s="173">
        <v>0</v>
      </c>
      <c r="BR51" s="173">
        <v>0</v>
      </c>
      <c r="BS51" s="173">
        <v>0</v>
      </c>
      <c r="BT51" s="173">
        <v>0</v>
      </c>
      <c r="BU51" s="173">
        <v>0</v>
      </c>
      <c r="BV51" s="173">
        <v>0</v>
      </c>
      <c r="BW51" s="173">
        <v>0</v>
      </c>
      <c r="BX51" s="173">
        <v>0</v>
      </c>
      <c r="BY51" s="173">
        <v>0</v>
      </c>
      <c r="BZ51" s="173">
        <v>0</v>
      </c>
      <c r="CA51" s="173">
        <v>0</v>
      </c>
      <c r="CB51" s="173">
        <v>0</v>
      </c>
      <c r="CC51" s="173">
        <v>0</v>
      </c>
      <c r="CD51" s="173">
        <v>0</v>
      </c>
      <c r="CE51" s="173">
        <v>0</v>
      </c>
      <c r="CF51" s="173">
        <v>0</v>
      </c>
      <c r="CG51" s="173">
        <v>0</v>
      </c>
      <c r="CH51" s="173">
        <v>0</v>
      </c>
      <c r="CI51" s="173">
        <v>0</v>
      </c>
      <c r="CJ51" s="173">
        <v>0</v>
      </c>
      <c r="CK51" s="173">
        <v>0</v>
      </c>
      <c r="CL51" s="173">
        <v>0</v>
      </c>
      <c r="CM51" s="173">
        <v>0</v>
      </c>
      <c r="CN51" s="173">
        <v>0</v>
      </c>
      <c r="CO51" s="173">
        <v>0</v>
      </c>
      <c r="CP51" s="173">
        <v>0</v>
      </c>
      <c r="CQ51" s="173">
        <v>0</v>
      </c>
      <c r="CR51" s="173">
        <v>0</v>
      </c>
      <c r="CS51" s="173">
        <v>0</v>
      </c>
      <c r="CT51" s="173">
        <v>0</v>
      </c>
      <c r="CU51" s="173">
        <v>0</v>
      </c>
      <c r="CV51" s="173">
        <v>0</v>
      </c>
      <c r="CW51" s="174">
        <v>0</v>
      </c>
    </row>
    <row r="52" spans="1:101" s="72" customFormat="1" ht="20.100000000000001" customHeight="1" x14ac:dyDescent="0.25">
      <c r="A52" s="89" t="s">
        <v>125</v>
      </c>
      <c r="B52" s="93">
        <v>45</v>
      </c>
      <c r="C52" s="77">
        <v>60</v>
      </c>
      <c r="D52" s="77">
        <v>60</v>
      </c>
      <c r="E52" s="77">
        <v>60</v>
      </c>
      <c r="F52" s="77">
        <v>60</v>
      </c>
      <c r="G52" s="77">
        <v>60</v>
      </c>
      <c r="H52" s="77">
        <v>60</v>
      </c>
      <c r="I52" s="77">
        <v>60</v>
      </c>
      <c r="J52" s="77">
        <v>60</v>
      </c>
      <c r="K52" s="77">
        <v>60</v>
      </c>
      <c r="L52" s="77">
        <v>60</v>
      </c>
      <c r="M52" s="77">
        <v>60</v>
      </c>
      <c r="N52" s="77">
        <v>60</v>
      </c>
      <c r="O52" s="77">
        <v>60</v>
      </c>
      <c r="P52" s="77">
        <v>60</v>
      </c>
      <c r="Q52" s="77">
        <v>60</v>
      </c>
      <c r="R52" s="77">
        <v>60</v>
      </c>
      <c r="S52" s="77">
        <v>60</v>
      </c>
      <c r="T52" s="77">
        <v>60</v>
      </c>
      <c r="U52" s="77">
        <v>60</v>
      </c>
      <c r="V52" s="77">
        <v>60</v>
      </c>
      <c r="W52" s="77">
        <v>60</v>
      </c>
      <c r="X52" s="77">
        <v>60</v>
      </c>
      <c r="Y52" s="77">
        <v>60</v>
      </c>
      <c r="Z52" s="77">
        <v>60</v>
      </c>
      <c r="AA52" s="77">
        <v>60</v>
      </c>
      <c r="AB52" s="77">
        <v>60</v>
      </c>
      <c r="AC52" s="77">
        <v>60</v>
      </c>
      <c r="AD52" s="77">
        <v>60</v>
      </c>
      <c r="AE52" s="77">
        <v>60</v>
      </c>
      <c r="AF52" s="77">
        <v>60</v>
      </c>
      <c r="AG52" s="77">
        <v>60</v>
      </c>
      <c r="AH52" s="77">
        <v>60</v>
      </c>
      <c r="AI52" s="77">
        <v>60</v>
      </c>
      <c r="AJ52" s="77">
        <v>60</v>
      </c>
      <c r="AK52" s="77">
        <v>60</v>
      </c>
      <c r="AL52" s="77">
        <v>60</v>
      </c>
      <c r="AM52" s="77">
        <v>60</v>
      </c>
      <c r="AN52" s="77">
        <v>60</v>
      </c>
      <c r="AO52" s="77">
        <v>60</v>
      </c>
      <c r="AP52" s="77">
        <v>60</v>
      </c>
      <c r="AQ52" s="77">
        <v>60</v>
      </c>
      <c r="AR52" s="77">
        <v>60</v>
      </c>
      <c r="AS52" s="77">
        <v>60</v>
      </c>
      <c r="AT52" s="77">
        <v>60</v>
      </c>
      <c r="AU52" s="77">
        <v>60</v>
      </c>
      <c r="AV52" s="77">
        <v>60</v>
      </c>
      <c r="AW52" s="77">
        <v>60</v>
      </c>
      <c r="AX52" s="77">
        <v>60</v>
      </c>
      <c r="AY52" s="77">
        <v>60</v>
      </c>
      <c r="AZ52" s="77">
        <v>60</v>
      </c>
      <c r="BA52" s="77">
        <v>60</v>
      </c>
      <c r="BB52" s="77">
        <v>60</v>
      </c>
      <c r="BC52" s="77">
        <v>60</v>
      </c>
      <c r="BD52" s="77">
        <v>60</v>
      </c>
      <c r="BE52" s="77">
        <v>60</v>
      </c>
      <c r="BF52" s="77">
        <v>60</v>
      </c>
      <c r="BG52" s="77">
        <v>60</v>
      </c>
      <c r="BH52" s="77">
        <v>60</v>
      </c>
      <c r="BI52" s="77">
        <v>60</v>
      </c>
      <c r="BJ52" s="77">
        <v>60</v>
      </c>
      <c r="BK52" s="77">
        <v>60</v>
      </c>
      <c r="BL52" s="77">
        <v>60</v>
      </c>
      <c r="BM52" s="77">
        <v>60</v>
      </c>
      <c r="BN52" s="77">
        <v>60</v>
      </c>
      <c r="BO52" s="77">
        <v>60</v>
      </c>
      <c r="BP52" s="77">
        <v>60</v>
      </c>
      <c r="BQ52" s="77">
        <v>60</v>
      </c>
      <c r="BR52" s="77">
        <v>60</v>
      </c>
      <c r="BS52" s="77">
        <v>60</v>
      </c>
      <c r="BT52" s="77">
        <v>60</v>
      </c>
      <c r="BU52" s="77">
        <v>60</v>
      </c>
      <c r="BV52" s="77">
        <v>60</v>
      </c>
      <c r="BW52" s="77">
        <v>60</v>
      </c>
      <c r="BX52" s="77">
        <v>60</v>
      </c>
      <c r="BY52" s="77">
        <v>60</v>
      </c>
      <c r="BZ52" s="77">
        <v>60</v>
      </c>
      <c r="CA52" s="77">
        <v>60</v>
      </c>
      <c r="CB52" s="77">
        <v>60</v>
      </c>
      <c r="CC52" s="77">
        <v>60</v>
      </c>
      <c r="CD52" s="77">
        <v>60</v>
      </c>
      <c r="CE52" s="77">
        <v>60</v>
      </c>
      <c r="CF52" s="77">
        <v>60</v>
      </c>
      <c r="CG52" s="77">
        <v>60</v>
      </c>
      <c r="CH52" s="77">
        <v>60</v>
      </c>
      <c r="CI52" s="77">
        <v>60</v>
      </c>
      <c r="CJ52" s="77">
        <v>60</v>
      </c>
      <c r="CK52" s="77">
        <v>60</v>
      </c>
      <c r="CL52" s="77">
        <v>60</v>
      </c>
      <c r="CM52" s="77">
        <v>60</v>
      </c>
      <c r="CN52" s="77">
        <v>60</v>
      </c>
      <c r="CO52" s="77">
        <v>60</v>
      </c>
      <c r="CP52" s="77">
        <v>60</v>
      </c>
      <c r="CQ52" s="77">
        <v>60</v>
      </c>
      <c r="CR52" s="77">
        <v>60</v>
      </c>
      <c r="CS52" s="77">
        <v>60</v>
      </c>
      <c r="CT52" s="77">
        <v>60</v>
      </c>
      <c r="CU52" s="77">
        <v>60</v>
      </c>
      <c r="CV52" s="77">
        <v>60</v>
      </c>
      <c r="CW52" s="159">
        <v>60</v>
      </c>
    </row>
    <row r="53" spans="1:101" s="72" customFormat="1" ht="20.100000000000001" customHeight="1" x14ac:dyDescent="0.25">
      <c r="A53" s="94" t="s">
        <v>244</v>
      </c>
      <c r="B53" s="95" t="str">
        <f t="shared" ref="B53:AG53" si="52">$A53</f>
        <v>Fach / Modul / Lernfeld / Aktivierung 3</v>
      </c>
      <c r="C53" s="175" t="str">
        <f t="shared" si="52"/>
        <v>Fach / Modul / Lernfeld / Aktivierung 3</v>
      </c>
      <c r="D53" s="175" t="str">
        <f t="shared" si="52"/>
        <v>Fach / Modul / Lernfeld / Aktivierung 3</v>
      </c>
      <c r="E53" s="175" t="str">
        <f t="shared" si="52"/>
        <v>Fach / Modul / Lernfeld / Aktivierung 3</v>
      </c>
      <c r="F53" s="175" t="str">
        <f t="shared" si="52"/>
        <v>Fach / Modul / Lernfeld / Aktivierung 3</v>
      </c>
      <c r="G53" s="175" t="str">
        <f t="shared" si="52"/>
        <v>Fach / Modul / Lernfeld / Aktivierung 3</v>
      </c>
      <c r="H53" s="175" t="str">
        <f t="shared" si="52"/>
        <v>Fach / Modul / Lernfeld / Aktivierung 3</v>
      </c>
      <c r="I53" s="175" t="str">
        <f t="shared" si="52"/>
        <v>Fach / Modul / Lernfeld / Aktivierung 3</v>
      </c>
      <c r="J53" s="175" t="str">
        <f t="shared" si="52"/>
        <v>Fach / Modul / Lernfeld / Aktivierung 3</v>
      </c>
      <c r="K53" s="175" t="str">
        <f t="shared" si="52"/>
        <v>Fach / Modul / Lernfeld / Aktivierung 3</v>
      </c>
      <c r="L53" s="175" t="str">
        <f t="shared" si="52"/>
        <v>Fach / Modul / Lernfeld / Aktivierung 3</v>
      </c>
      <c r="M53" s="175" t="str">
        <f t="shared" si="52"/>
        <v>Fach / Modul / Lernfeld / Aktivierung 3</v>
      </c>
      <c r="N53" s="175" t="str">
        <f t="shared" si="52"/>
        <v>Fach / Modul / Lernfeld / Aktivierung 3</v>
      </c>
      <c r="O53" s="175" t="str">
        <f t="shared" si="52"/>
        <v>Fach / Modul / Lernfeld / Aktivierung 3</v>
      </c>
      <c r="P53" s="175" t="str">
        <f t="shared" si="52"/>
        <v>Fach / Modul / Lernfeld / Aktivierung 3</v>
      </c>
      <c r="Q53" s="175" t="str">
        <f t="shared" si="52"/>
        <v>Fach / Modul / Lernfeld / Aktivierung 3</v>
      </c>
      <c r="R53" s="175" t="str">
        <f t="shared" si="52"/>
        <v>Fach / Modul / Lernfeld / Aktivierung 3</v>
      </c>
      <c r="S53" s="175" t="str">
        <f t="shared" si="52"/>
        <v>Fach / Modul / Lernfeld / Aktivierung 3</v>
      </c>
      <c r="T53" s="175" t="str">
        <f t="shared" si="52"/>
        <v>Fach / Modul / Lernfeld / Aktivierung 3</v>
      </c>
      <c r="U53" s="175" t="str">
        <f t="shared" si="52"/>
        <v>Fach / Modul / Lernfeld / Aktivierung 3</v>
      </c>
      <c r="V53" s="175" t="str">
        <f t="shared" si="52"/>
        <v>Fach / Modul / Lernfeld / Aktivierung 3</v>
      </c>
      <c r="W53" s="175" t="str">
        <f t="shared" si="52"/>
        <v>Fach / Modul / Lernfeld / Aktivierung 3</v>
      </c>
      <c r="X53" s="175" t="str">
        <f t="shared" si="52"/>
        <v>Fach / Modul / Lernfeld / Aktivierung 3</v>
      </c>
      <c r="Y53" s="175" t="str">
        <f t="shared" si="52"/>
        <v>Fach / Modul / Lernfeld / Aktivierung 3</v>
      </c>
      <c r="Z53" s="175" t="str">
        <f t="shared" si="52"/>
        <v>Fach / Modul / Lernfeld / Aktivierung 3</v>
      </c>
      <c r="AA53" s="175" t="str">
        <f t="shared" si="52"/>
        <v>Fach / Modul / Lernfeld / Aktivierung 3</v>
      </c>
      <c r="AB53" s="175" t="str">
        <f t="shared" si="52"/>
        <v>Fach / Modul / Lernfeld / Aktivierung 3</v>
      </c>
      <c r="AC53" s="175" t="str">
        <f t="shared" si="52"/>
        <v>Fach / Modul / Lernfeld / Aktivierung 3</v>
      </c>
      <c r="AD53" s="175" t="str">
        <f t="shared" si="52"/>
        <v>Fach / Modul / Lernfeld / Aktivierung 3</v>
      </c>
      <c r="AE53" s="175" t="str">
        <f t="shared" si="52"/>
        <v>Fach / Modul / Lernfeld / Aktivierung 3</v>
      </c>
      <c r="AF53" s="175" t="str">
        <f t="shared" si="52"/>
        <v>Fach / Modul / Lernfeld / Aktivierung 3</v>
      </c>
      <c r="AG53" s="175" t="str">
        <f t="shared" si="52"/>
        <v>Fach / Modul / Lernfeld / Aktivierung 3</v>
      </c>
      <c r="AH53" s="175" t="str">
        <f t="shared" ref="AH53:BM53" si="53">$A53</f>
        <v>Fach / Modul / Lernfeld / Aktivierung 3</v>
      </c>
      <c r="AI53" s="175" t="str">
        <f t="shared" si="53"/>
        <v>Fach / Modul / Lernfeld / Aktivierung 3</v>
      </c>
      <c r="AJ53" s="175" t="str">
        <f t="shared" si="53"/>
        <v>Fach / Modul / Lernfeld / Aktivierung 3</v>
      </c>
      <c r="AK53" s="175" t="str">
        <f t="shared" si="53"/>
        <v>Fach / Modul / Lernfeld / Aktivierung 3</v>
      </c>
      <c r="AL53" s="175" t="str">
        <f t="shared" si="53"/>
        <v>Fach / Modul / Lernfeld / Aktivierung 3</v>
      </c>
      <c r="AM53" s="175" t="str">
        <f t="shared" si="53"/>
        <v>Fach / Modul / Lernfeld / Aktivierung 3</v>
      </c>
      <c r="AN53" s="175" t="str">
        <f t="shared" si="53"/>
        <v>Fach / Modul / Lernfeld / Aktivierung 3</v>
      </c>
      <c r="AO53" s="175" t="str">
        <f t="shared" si="53"/>
        <v>Fach / Modul / Lernfeld / Aktivierung 3</v>
      </c>
      <c r="AP53" s="175" t="str">
        <f t="shared" si="53"/>
        <v>Fach / Modul / Lernfeld / Aktivierung 3</v>
      </c>
      <c r="AQ53" s="175" t="str">
        <f t="shared" si="53"/>
        <v>Fach / Modul / Lernfeld / Aktivierung 3</v>
      </c>
      <c r="AR53" s="175" t="str">
        <f t="shared" si="53"/>
        <v>Fach / Modul / Lernfeld / Aktivierung 3</v>
      </c>
      <c r="AS53" s="175" t="str">
        <f t="shared" si="53"/>
        <v>Fach / Modul / Lernfeld / Aktivierung 3</v>
      </c>
      <c r="AT53" s="175" t="str">
        <f t="shared" si="53"/>
        <v>Fach / Modul / Lernfeld / Aktivierung 3</v>
      </c>
      <c r="AU53" s="175" t="str">
        <f t="shared" si="53"/>
        <v>Fach / Modul / Lernfeld / Aktivierung 3</v>
      </c>
      <c r="AV53" s="175" t="str">
        <f t="shared" si="53"/>
        <v>Fach / Modul / Lernfeld / Aktivierung 3</v>
      </c>
      <c r="AW53" s="175" t="str">
        <f t="shared" si="53"/>
        <v>Fach / Modul / Lernfeld / Aktivierung 3</v>
      </c>
      <c r="AX53" s="175" t="str">
        <f t="shared" si="53"/>
        <v>Fach / Modul / Lernfeld / Aktivierung 3</v>
      </c>
      <c r="AY53" s="175" t="str">
        <f t="shared" si="53"/>
        <v>Fach / Modul / Lernfeld / Aktivierung 3</v>
      </c>
      <c r="AZ53" s="175" t="str">
        <f t="shared" si="53"/>
        <v>Fach / Modul / Lernfeld / Aktivierung 3</v>
      </c>
      <c r="BA53" s="175" t="str">
        <f t="shared" si="53"/>
        <v>Fach / Modul / Lernfeld / Aktivierung 3</v>
      </c>
      <c r="BB53" s="175" t="str">
        <f t="shared" si="53"/>
        <v>Fach / Modul / Lernfeld / Aktivierung 3</v>
      </c>
      <c r="BC53" s="175" t="str">
        <f t="shared" si="53"/>
        <v>Fach / Modul / Lernfeld / Aktivierung 3</v>
      </c>
      <c r="BD53" s="175" t="str">
        <f t="shared" si="53"/>
        <v>Fach / Modul / Lernfeld / Aktivierung 3</v>
      </c>
      <c r="BE53" s="175" t="str">
        <f t="shared" si="53"/>
        <v>Fach / Modul / Lernfeld / Aktivierung 3</v>
      </c>
      <c r="BF53" s="175" t="str">
        <f t="shared" si="53"/>
        <v>Fach / Modul / Lernfeld / Aktivierung 3</v>
      </c>
      <c r="BG53" s="175" t="str">
        <f t="shared" si="53"/>
        <v>Fach / Modul / Lernfeld / Aktivierung 3</v>
      </c>
      <c r="BH53" s="175" t="str">
        <f t="shared" si="53"/>
        <v>Fach / Modul / Lernfeld / Aktivierung 3</v>
      </c>
      <c r="BI53" s="175" t="str">
        <f t="shared" si="53"/>
        <v>Fach / Modul / Lernfeld / Aktivierung 3</v>
      </c>
      <c r="BJ53" s="175" t="str">
        <f t="shared" si="53"/>
        <v>Fach / Modul / Lernfeld / Aktivierung 3</v>
      </c>
      <c r="BK53" s="175" t="str">
        <f t="shared" si="53"/>
        <v>Fach / Modul / Lernfeld / Aktivierung 3</v>
      </c>
      <c r="BL53" s="175" t="str">
        <f t="shared" si="53"/>
        <v>Fach / Modul / Lernfeld / Aktivierung 3</v>
      </c>
      <c r="BM53" s="175" t="str">
        <f t="shared" si="53"/>
        <v>Fach / Modul / Lernfeld / Aktivierung 3</v>
      </c>
      <c r="BN53" s="175" t="str">
        <f t="shared" ref="BN53:CW53" si="54">$A53</f>
        <v>Fach / Modul / Lernfeld / Aktivierung 3</v>
      </c>
      <c r="BO53" s="175" t="str">
        <f t="shared" si="54"/>
        <v>Fach / Modul / Lernfeld / Aktivierung 3</v>
      </c>
      <c r="BP53" s="175" t="str">
        <f t="shared" si="54"/>
        <v>Fach / Modul / Lernfeld / Aktivierung 3</v>
      </c>
      <c r="BQ53" s="175" t="str">
        <f t="shared" si="54"/>
        <v>Fach / Modul / Lernfeld / Aktivierung 3</v>
      </c>
      <c r="BR53" s="175" t="str">
        <f t="shared" si="54"/>
        <v>Fach / Modul / Lernfeld / Aktivierung 3</v>
      </c>
      <c r="BS53" s="175" t="str">
        <f t="shared" si="54"/>
        <v>Fach / Modul / Lernfeld / Aktivierung 3</v>
      </c>
      <c r="BT53" s="175" t="str">
        <f t="shared" si="54"/>
        <v>Fach / Modul / Lernfeld / Aktivierung 3</v>
      </c>
      <c r="BU53" s="175" t="str">
        <f t="shared" si="54"/>
        <v>Fach / Modul / Lernfeld / Aktivierung 3</v>
      </c>
      <c r="BV53" s="175" t="str">
        <f t="shared" si="54"/>
        <v>Fach / Modul / Lernfeld / Aktivierung 3</v>
      </c>
      <c r="BW53" s="175" t="str">
        <f t="shared" si="54"/>
        <v>Fach / Modul / Lernfeld / Aktivierung 3</v>
      </c>
      <c r="BX53" s="175" t="str">
        <f t="shared" si="54"/>
        <v>Fach / Modul / Lernfeld / Aktivierung 3</v>
      </c>
      <c r="BY53" s="175" t="str">
        <f t="shared" si="54"/>
        <v>Fach / Modul / Lernfeld / Aktivierung 3</v>
      </c>
      <c r="BZ53" s="175" t="str">
        <f t="shared" si="54"/>
        <v>Fach / Modul / Lernfeld / Aktivierung 3</v>
      </c>
      <c r="CA53" s="175" t="str">
        <f t="shared" si="54"/>
        <v>Fach / Modul / Lernfeld / Aktivierung 3</v>
      </c>
      <c r="CB53" s="175" t="str">
        <f t="shared" si="54"/>
        <v>Fach / Modul / Lernfeld / Aktivierung 3</v>
      </c>
      <c r="CC53" s="175" t="str">
        <f t="shared" si="54"/>
        <v>Fach / Modul / Lernfeld / Aktivierung 3</v>
      </c>
      <c r="CD53" s="175" t="str">
        <f t="shared" si="54"/>
        <v>Fach / Modul / Lernfeld / Aktivierung 3</v>
      </c>
      <c r="CE53" s="175" t="str">
        <f t="shared" si="54"/>
        <v>Fach / Modul / Lernfeld / Aktivierung 3</v>
      </c>
      <c r="CF53" s="175" t="str">
        <f t="shared" si="54"/>
        <v>Fach / Modul / Lernfeld / Aktivierung 3</v>
      </c>
      <c r="CG53" s="175" t="str">
        <f t="shared" si="54"/>
        <v>Fach / Modul / Lernfeld / Aktivierung 3</v>
      </c>
      <c r="CH53" s="175" t="str">
        <f t="shared" si="54"/>
        <v>Fach / Modul / Lernfeld / Aktivierung 3</v>
      </c>
      <c r="CI53" s="175" t="str">
        <f t="shared" si="54"/>
        <v>Fach / Modul / Lernfeld / Aktivierung 3</v>
      </c>
      <c r="CJ53" s="175" t="str">
        <f t="shared" si="54"/>
        <v>Fach / Modul / Lernfeld / Aktivierung 3</v>
      </c>
      <c r="CK53" s="175" t="str">
        <f t="shared" si="54"/>
        <v>Fach / Modul / Lernfeld / Aktivierung 3</v>
      </c>
      <c r="CL53" s="175" t="str">
        <f t="shared" si="54"/>
        <v>Fach / Modul / Lernfeld / Aktivierung 3</v>
      </c>
      <c r="CM53" s="175" t="str">
        <f t="shared" si="54"/>
        <v>Fach / Modul / Lernfeld / Aktivierung 3</v>
      </c>
      <c r="CN53" s="175" t="str">
        <f t="shared" si="54"/>
        <v>Fach / Modul / Lernfeld / Aktivierung 3</v>
      </c>
      <c r="CO53" s="175" t="str">
        <f t="shared" si="54"/>
        <v>Fach / Modul / Lernfeld / Aktivierung 3</v>
      </c>
      <c r="CP53" s="175" t="str">
        <f t="shared" si="54"/>
        <v>Fach / Modul / Lernfeld / Aktivierung 3</v>
      </c>
      <c r="CQ53" s="175" t="str">
        <f t="shared" si="54"/>
        <v>Fach / Modul / Lernfeld / Aktivierung 3</v>
      </c>
      <c r="CR53" s="175" t="str">
        <f t="shared" si="54"/>
        <v>Fach / Modul / Lernfeld / Aktivierung 3</v>
      </c>
      <c r="CS53" s="175" t="str">
        <f t="shared" si="54"/>
        <v>Fach / Modul / Lernfeld / Aktivierung 3</v>
      </c>
      <c r="CT53" s="175" t="str">
        <f t="shared" si="54"/>
        <v>Fach / Modul / Lernfeld / Aktivierung 3</v>
      </c>
      <c r="CU53" s="175" t="str">
        <f t="shared" si="54"/>
        <v>Fach / Modul / Lernfeld / Aktivierung 3</v>
      </c>
      <c r="CV53" s="175" t="str">
        <f t="shared" si="54"/>
        <v>Fach / Modul / Lernfeld / Aktivierung 3</v>
      </c>
      <c r="CW53" s="176" t="str">
        <f t="shared" si="54"/>
        <v>Fach / Modul / Lernfeld / Aktivierung 3</v>
      </c>
    </row>
    <row r="54" spans="1:101" s="72" customFormat="1" ht="20.100000000000001" customHeight="1" x14ac:dyDescent="0.25">
      <c r="A54" s="94" t="s">
        <v>124</v>
      </c>
      <c r="B54" s="96">
        <v>0</v>
      </c>
      <c r="C54" s="177">
        <v>0</v>
      </c>
      <c r="D54" s="177">
        <v>0</v>
      </c>
      <c r="E54" s="177">
        <v>0</v>
      </c>
      <c r="F54" s="177">
        <v>0</v>
      </c>
      <c r="G54" s="177">
        <v>0</v>
      </c>
      <c r="H54" s="177">
        <v>0</v>
      </c>
      <c r="I54" s="177">
        <v>0</v>
      </c>
      <c r="J54" s="177">
        <v>0</v>
      </c>
      <c r="K54" s="177">
        <v>0</v>
      </c>
      <c r="L54" s="177">
        <v>0</v>
      </c>
      <c r="M54" s="177">
        <v>0</v>
      </c>
      <c r="N54" s="177">
        <v>0</v>
      </c>
      <c r="O54" s="177">
        <v>0</v>
      </c>
      <c r="P54" s="177">
        <v>0</v>
      </c>
      <c r="Q54" s="177">
        <v>0</v>
      </c>
      <c r="R54" s="177">
        <v>0</v>
      </c>
      <c r="S54" s="177">
        <v>0</v>
      </c>
      <c r="T54" s="177">
        <v>0</v>
      </c>
      <c r="U54" s="177">
        <v>0</v>
      </c>
      <c r="V54" s="177">
        <v>0</v>
      </c>
      <c r="W54" s="177">
        <v>0</v>
      </c>
      <c r="X54" s="177">
        <v>0</v>
      </c>
      <c r="Y54" s="177">
        <v>0</v>
      </c>
      <c r="Z54" s="177">
        <v>0</v>
      </c>
      <c r="AA54" s="177">
        <v>0</v>
      </c>
      <c r="AB54" s="177">
        <v>0</v>
      </c>
      <c r="AC54" s="177">
        <v>0</v>
      </c>
      <c r="AD54" s="177">
        <v>0</v>
      </c>
      <c r="AE54" s="177">
        <v>0</v>
      </c>
      <c r="AF54" s="177">
        <v>0</v>
      </c>
      <c r="AG54" s="177">
        <v>0</v>
      </c>
      <c r="AH54" s="177">
        <v>0</v>
      </c>
      <c r="AI54" s="177">
        <v>0</v>
      </c>
      <c r="AJ54" s="177">
        <v>0</v>
      </c>
      <c r="AK54" s="177">
        <v>0</v>
      </c>
      <c r="AL54" s="177">
        <v>0</v>
      </c>
      <c r="AM54" s="177">
        <v>0</v>
      </c>
      <c r="AN54" s="177">
        <v>0</v>
      </c>
      <c r="AO54" s="177">
        <v>0</v>
      </c>
      <c r="AP54" s="177">
        <v>0</v>
      </c>
      <c r="AQ54" s="177">
        <v>0</v>
      </c>
      <c r="AR54" s="177">
        <v>0</v>
      </c>
      <c r="AS54" s="177">
        <v>0</v>
      </c>
      <c r="AT54" s="177">
        <v>0</v>
      </c>
      <c r="AU54" s="177">
        <v>0</v>
      </c>
      <c r="AV54" s="177">
        <v>0</v>
      </c>
      <c r="AW54" s="177">
        <v>0</v>
      </c>
      <c r="AX54" s="177">
        <v>0</v>
      </c>
      <c r="AY54" s="177">
        <v>0</v>
      </c>
      <c r="AZ54" s="177">
        <v>0</v>
      </c>
      <c r="BA54" s="177">
        <v>0</v>
      </c>
      <c r="BB54" s="177">
        <v>0</v>
      </c>
      <c r="BC54" s="177">
        <v>0</v>
      </c>
      <c r="BD54" s="177">
        <v>0</v>
      </c>
      <c r="BE54" s="177">
        <v>0</v>
      </c>
      <c r="BF54" s="177">
        <v>0</v>
      </c>
      <c r="BG54" s="177">
        <v>0</v>
      </c>
      <c r="BH54" s="177">
        <v>0</v>
      </c>
      <c r="BI54" s="177">
        <v>0</v>
      </c>
      <c r="BJ54" s="177">
        <v>0</v>
      </c>
      <c r="BK54" s="177">
        <v>0</v>
      </c>
      <c r="BL54" s="177">
        <v>0</v>
      </c>
      <c r="BM54" s="177">
        <v>0</v>
      </c>
      <c r="BN54" s="177">
        <v>0</v>
      </c>
      <c r="BO54" s="177">
        <v>0</v>
      </c>
      <c r="BP54" s="177">
        <v>0</v>
      </c>
      <c r="BQ54" s="177">
        <v>0</v>
      </c>
      <c r="BR54" s="177">
        <v>0</v>
      </c>
      <c r="BS54" s="177">
        <v>0</v>
      </c>
      <c r="BT54" s="177">
        <v>0</v>
      </c>
      <c r="BU54" s="177">
        <v>0</v>
      </c>
      <c r="BV54" s="177">
        <v>0</v>
      </c>
      <c r="BW54" s="177">
        <v>0</v>
      </c>
      <c r="BX54" s="177">
        <v>0</v>
      </c>
      <c r="BY54" s="177">
        <v>0</v>
      </c>
      <c r="BZ54" s="177">
        <v>0</v>
      </c>
      <c r="CA54" s="177">
        <v>0</v>
      </c>
      <c r="CB54" s="177">
        <v>0</v>
      </c>
      <c r="CC54" s="177">
        <v>0</v>
      </c>
      <c r="CD54" s="177">
        <v>0</v>
      </c>
      <c r="CE54" s="177">
        <v>0</v>
      </c>
      <c r="CF54" s="177">
        <v>0</v>
      </c>
      <c r="CG54" s="177">
        <v>0</v>
      </c>
      <c r="CH54" s="177">
        <v>0</v>
      </c>
      <c r="CI54" s="177">
        <v>0</v>
      </c>
      <c r="CJ54" s="177">
        <v>0</v>
      </c>
      <c r="CK54" s="177">
        <v>0</v>
      </c>
      <c r="CL54" s="177">
        <v>0</v>
      </c>
      <c r="CM54" s="177">
        <v>0</v>
      </c>
      <c r="CN54" s="177">
        <v>0</v>
      </c>
      <c r="CO54" s="177">
        <v>0</v>
      </c>
      <c r="CP54" s="177">
        <v>0</v>
      </c>
      <c r="CQ54" s="177">
        <v>0</v>
      </c>
      <c r="CR54" s="177">
        <v>0</v>
      </c>
      <c r="CS54" s="177">
        <v>0</v>
      </c>
      <c r="CT54" s="177">
        <v>0</v>
      </c>
      <c r="CU54" s="177">
        <v>0</v>
      </c>
      <c r="CV54" s="177">
        <v>0</v>
      </c>
      <c r="CW54" s="178">
        <v>0</v>
      </c>
    </row>
    <row r="55" spans="1:101" s="72" customFormat="1" ht="20.100000000000001" customHeight="1" x14ac:dyDescent="0.25">
      <c r="A55" s="94" t="s">
        <v>123</v>
      </c>
      <c r="B55" s="97">
        <v>0</v>
      </c>
      <c r="C55" s="179">
        <v>0</v>
      </c>
      <c r="D55" s="179">
        <v>0</v>
      </c>
      <c r="E55" s="179">
        <v>0</v>
      </c>
      <c r="F55" s="179">
        <v>0</v>
      </c>
      <c r="G55" s="179">
        <v>0</v>
      </c>
      <c r="H55" s="179">
        <v>0</v>
      </c>
      <c r="I55" s="179">
        <v>0</v>
      </c>
      <c r="J55" s="179">
        <v>0</v>
      </c>
      <c r="K55" s="179">
        <v>0</v>
      </c>
      <c r="L55" s="179">
        <v>0</v>
      </c>
      <c r="M55" s="179">
        <v>0</v>
      </c>
      <c r="N55" s="179">
        <v>0</v>
      </c>
      <c r="O55" s="179">
        <v>0</v>
      </c>
      <c r="P55" s="179">
        <v>0</v>
      </c>
      <c r="Q55" s="179">
        <v>0</v>
      </c>
      <c r="R55" s="179">
        <v>0</v>
      </c>
      <c r="S55" s="179">
        <v>0</v>
      </c>
      <c r="T55" s="179">
        <v>0</v>
      </c>
      <c r="U55" s="179">
        <v>0</v>
      </c>
      <c r="V55" s="179">
        <v>0</v>
      </c>
      <c r="W55" s="179">
        <v>0</v>
      </c>
      <c r="X55" s="179">
        <v>0</v>
      </c>
      <c r="Y55" s="179">
        <v>0</v>
      </c>
      <c r="Z55" s="179">
        <v>0</v>
      </c>
      <c r="AA55" s="179">
        <v>0</v>
      </c>
      <c r="AB55" s="179">
        <v>0</v>
      </c>
      <c r="AC55" s="179">
        <v>0</v>
      </c>
      <c r="AD55" s="179">
        <v>0</v>
      </c>
      <c r="AE55" s="179">
        <v>0</v>
      </c>
      <c r="AF55" s="179">
        <v>0</v>
      </c>
      <c r="AG55" s="179">
        <v>0</v>
      </c>
      <c r="AH55" s="179">
        <v>0</v>
      </c>
      <c r="AI55" s="179">
        <v>0</v>
      </c>
      <c r="AJ55" s="179">
        <v>0</v>
      </c>
      <c r="AK55" s="179">
        <v>0</v>
      </c>
      <c r="AL55" s="179">
        <v>0</v>
      </c>
      <c r="AM55" s="179">
        <v>0</v>
      </c>
      <c r="AN55" s="179">
        <v>0</v>
      </c>
      <c r="AO55" s="179">
        <v>0</v>
      </c>
      <c r="AP55" s="179">
        <v>0</v>
      </c>
      <c r="AQ55" s="179">
        <v>0</v>
      </c>
      <c r="AR55" s="179">
        <v>0</v>
      </c>
      <c r="AS55" s="179">
        <v>0</v>
      </c>
      <c r="AT55" s="179">
        <v>0</v>
      </c>
      <c r="AU55" s="179">
        <v>0</v>
      </c>
      <c r="AV55" s="179">
        <v>0</v>
      </c>
      <c r="AW55" s="179">
        <v>0</v>
      </c>
      <c r="AX55" s="179">
        <v>0</v>
      </c>
      <c r="AY55" s="179">
        <v>0</v>
      </c>
      <c r="AZ55" s="179">
        <v>0</v>
      </c>
      <c r="BA55" s="179">
        <v>0</v>
      </c>
      <c r="BB55" s="179">
        <v>0</v>
      </c>
      <c r="BC55" s="179">
        <v>0</v>
      </c>
      <c r="BD55" s="179">
        <v>0</v>
      </c>
      <c r="BE55" s="179">
        <v>0</v>
      </c>
      <c r="BF55" s="179">
        <v>0</v>
      </c>
      <c r="BG55" s="179">
        <v>0</v>
      </c>
      <c r="BH55" s="179">
        <v>0</v>
      </c>
      <c r="BI55" s="179">
        <v>0</v>
      </c>
      <c r="BJ55" s="179">
        <v>0</v>
      </c>
      <c r="BK55" s="179">
        <v>0</v>
      </c>
      <c r="BL55" s="179">
        <v>0</v>
      </c>
      <c r="BM55" s="179">
        <v>0</v>
      </c>
      <c r="BN55" s="179">
        <v>0</v>
      </c>
      <c r="BO55" s="179">
        <v>0</v>
      </c>
      <c r="BP55" s="179">
        <v>0</v>
      </c>
      <c r="BQ55" s="179">
        <v>0</v>
      </c>
      <c r="BR55" s="179">
        <v>0</v>
      </c>
      <c r="BS55" s="179">
        <v>0</v>
      </c>
      <c r="BT55" s="179">
        <v>0</v>
      </c>
      <c r="BU55" s="179">
        <v>0</v>
      </c>
      <c r="BV55" s="179">
        <v>0</v>
      </c>
      <c r="BW55" s="179">
        <v>0</v>
      </c>
      <c r="BX55" s="179">
        <v>0</v>
      </c>
      <c r="BY55" s="179">
        <v>0</v>
      </c>
      <c r="BZ55" s="179">
        <v>0</v>
      </c>
      <c r="CA55" s="179">
        <v>0</v>
      </c>
      <c r="CB55" s="179">
        <v>0</v>
      </c>
      <c r="CC55" s="179">
        <v>0</v>
      </c>
      <c r="CD55" s="179">
        <v>0</v>
      </c>
      <c r="CE55" s="179">
        <v>0</v>
      </c>
      <c r="CF55" s="179">
        <v>0</v>
      </c>
      <c r="CG55" s="179">
        <v>0</v>
      </c>
      <c r="CH55" s="179">
        <v>0</v>
      </c>
      <c r="CI55" s="179">
        <v>0</v>
      </c>
      <c r="CJ55" s="179">
        <v>0</v>
      </c>
      <c r="CK55" s="179">
        <v>0</v>
      </c>
      <c r="CL55" s="179">
        <v>0</v>
      </c>
      <c r="CM55" s="179">
        <v>0</v>
      </c>
      <c r="CN55" s="179">
        <v>0</v>
      </c>
      <c r="CO55" s="179">
        <v>0</v>
      </c>
      <c r="CP55" s="179">
        <v>0</v>
      </c>
      <c r="CQ55" s="179">
        <v>0</v>
      </c>
      <c r="CR55" s="179">
        <v>0</v>
      </c>
      <c r="CS55" s="179">
        <v>0</v>
      </c>
      <c r="CT55" s="179">
        <v>0</v>
      </c>
      <c r="CU55" s="179">
        <v>0</v>
      </c>
      <c r="CV55" s="179">
        <v>0</v>
      </c>
      <c r="CW55" s="180">
        <v>0</v>
      </c>
    </row>
    <row r="56" spans="1:101" s="72" customFormat="1" ht="20.100000000000001" customHeight="1" x14ac:dyDescent="0.25">
      <c r="A56" s="94" t="s">
        <v>125</v>
      </c>
      <c r="B56" s="98">
        <v>60</v>
      </c>
      <c r="C56" s="181">
        <v>60</v>
      </c>
      <c r="D56" s="181">
        <v>60</v>
      </c>
      <c r="E56" s="181">
        <v>60</v>
      </c>
      <c r="F56" s="181">
        <v>60</v>
      </c>
      <c r="G56" s="181">
        <v>60</v>
      </c>
      <c r="H56" s="181">
        <v>60</v>
      </c>
      <c r="I56" s="181">
        <v>60</v>
      </c>
      <c r="J56" s="181">
        <v>60</v>
      </c>
      <c r="K56" s="181">
        <v>60</v>
      </c>
      <c r="L56" s="181">
        <v>60</v>
      </c>
      <c r="M56" s="181">
        <v>60</v>
      </c>
      <c r="N56" s="181">
        <v>60</v>
      </c>
      <c r="O56" s="181">
        <v>60</v>
      </c>
      <c r="P56" s="181">
        <v>60</v>
      </c>
      <c r="Q56" s="181">
        <v>60</v>
      </c>
      <c r="R56" s="181">
        <v>60</v>
      </c>
      <c r="S56" s="181">
        <v>60</v>
      </c>
      <c r="T56" s="181">
        <v>60</v>
      </c>
      <c r="U56" s="181">
        <v>60</v>
      </c>
      <c r="V56" s="181">
        <v>60</v>
      </c>
      <c r="W56" s="181">
        <v>60</v>
      </c>
      <c r="X56" s="181">
        <v>60</v>
      </c>
      <c r="Y56" s="181">
        <v>60</v>
      </c>
      <c r="Z56" s="181">
        <v>60</v>
      </c>
      <c r="AA56" s="181">
        <v>60</v>
      </c>
      <c r="AB56" s="181">
        <v>60</v>
      </c>
      <c r="AC56" s="181">
        <v>60</v>
      </c>
      <c r="AD56" s="181">
        <v>60</v>
      </c>
      <c r="AE56" s="181">
        <v>60</v>
      </c>
      <c r="AF56" s="181">
        <v>60</v>
      </c>
      <c r="AG56" s="181">
        <v>60</v>
      </c>
      <c r="AH56" s="181">
        <v>60</v>
      </c>
      <c r="AI56" s="181">
        <v>60</v>
      </c>
      <c r="AJ56" s="181">
        <v>60</v>
      </c>
      <c r="AK56" s="181">
        <v>60</v>
      </c>
      <c r="AL56" s="181">
        <v>60</v>
      </c>
      <c r="AM56" s="181">
        <v>60</v>
      </c>
      <c r="AN56" s="181">
        <v>60</v>
      </c>
      <c r="AO56" s="181">
        <v>60</v>
      </c>
      <c r="AP56" s="181">
        <v>60</v>
      </c>
      <c r="AQ56" s="181">
        <v>60</v>
      </c>
      <c r="AR56" s="181">
        <v>60</v>
      </c>
      <c r="AS56" s="181">
        <v>60</v>
      </c>
      <c r="AT56" s="181">
        <v>60</v>
      </c>
      <c r="AU56" s="181">
        <v>60</v>
      </c>
      <c r="AV56" s="181">
        <v>60</v>
      </c>
      <c r="AW56" s="181">
        <v>60</v>
      </c>
      <c r="AX56" s="181">
        <v>60</v>
      </c>
      <c r="AY56" s="181">
        <v>60</v>
      </c>
      <c r="AZ56" s="181">
        <v>60</v>
      </c>
      <c r="BA56" s="181">
        <v>60</v>
      </c>
      <c r="BB56" s="181">
        <v>60</v>
      </c>
      <c r="BC56" s="181">
        <v>60</v>
      </c>
      <c r="BD56" s="181">
        <v>60</v>
      </c>
      <c r="BE56" s="181">
        <v>60</v>
      </c>
      <c r="BF56" s="181">
        <v>60</v>
      </c>
      <c r="BG56" s="181">
        <v>60</v>
      </c>
      <c r="BH56" s="181">
        <v>60</v>
      </c>
      <c r="BI56" s="181">
        <v>60</v>
      </c>
      <c r="BJ56" s="181">
        <v>60</v>
      </c>
      <c r="BK56" s="181">
        <v>60</v>
      </c>
      <c r="BL56" s="181">
        <v>60</v>
      </c>
      <c r="BM56" s="181">
        <v>60</v>
      </c>
      <c r="BN56" s="181">
        <v>60</v>
      </c>
      <c r="BO56" s="181">
        <v>60</v>
      </c>
      <c r="BP56" s="181">
        <v>60</v>
      </c>
      <c r="BQ56" s="181">
        <v>60</v>
      </c>
      <c r="BR56" s="181">
        <v>60</v>
      </c>
      <c r="BS56" s="181">
        <v>60</v>
      </c>
      <c r="BT56" s="181">
        <v>60</v>
      </c>
      <c r="BU56" s="181">
        <v>60</v>
      </c>
      <c r="BV56" s="181">
        <v>60</v>
      </c>
      <c r="BW56" s="181">
        <v>60</v>
      </c>
      <c r="BX56" s="181">
        <v>60</v>
      </c>
      <c r="BY56" s="181">
        <v>60</v>
      </c>
      <c r="BZ56" s="181">
        <v>60</v>
      </c>
      <c r="CA56" s="181">
        <v>60</v>
      </c>
      <c r="CB56" s="181">
        <v>60</v>
      </c>
      <c r="CC56" s="181">
        <v>60</v>
      </c>
      <c r="CD56" s="181">
        <v>60</v>
      </c>
      <c r="CE56" s="181">
        <v>60</v>
      </c>
      <c r="CF56" s="181">
        <v>60</v>
      </c>
      <c r="CG56" s="181">
        <v>60</v>
      </c>
      <c r="CH56" s="181">
        <v>60</v>
      </c>
      <c r="CI56" s="181">
        <v>60</v>
      </c>
      <c r="CJ56" s="181">
        <v>60</v>
      </c>
      <c r="CK56" s="181">
        <v>60</v>
      </c>
      <c r="CL56" s="181">
        <v>60</v>
      </c>
      <c r="CM56" s="181">
        <v>60</v>
      </c>
      <c r="CN56" s="181">
        <v>60</v>
      </c>
      <c r="CO56" s="181">
        <v>60</v>
      </c>
      <c r="CP56" s="181">
        <v>60</v>
      </c>
      <c r="CQ56" s="181">
        <v>60</v>
      </c>
      <c r="CR56" s="181">
        <v>60</v>
      </c>
      <c r="CS56" s="181">
        <v>60</v>
      </c>
      <c r="CT56" s="181">
        <v>60</v>
      </c>
      <c r="CU56" s="181">
        <v>60</v>
      </c>
      <c r="CV56" s="181">
        <v>60</v>
      </c>
      <c r="CW56" s="182">
        <v>60</v>
      </c>
    </row>
    <row r="57" spans="1:101" s="72" customFormat="1" ht="20.100000000000001" customHeight="1" x14ac:dyDescent="0.25">
      <c r="A57" s="89" t="s">
        <v>245</v>
      </c>
      <c r="B57" s="90" t="str">
        <f t="shared" ref="B57:AG57" si="55">$A57</f>
        <v>Fach / Modul / Lernfeld / Aktivierung 4</v>
      </c>
      <c r="C57" s="118" t="str">
        <f t="shared" si="55"/>
        <v>Fach / Modul / Lernfeld / Aktivierung 4</v>
      </c>
      <c r="D57" s="118" t="str">
        <f t="shared" si="55"/>
        <v>Fach / Modul / Lernfeld / Aktivierung 4</v>
      </c>
      <c r="E57" s="118" t="str">
        <f t="shared" si="55"/>
        <v>Fach / Modul / Lernfeld / Aktivierung 4</v>
      </c>
      <c r="F57" s="118" t="str">
        <f t="shared" si="55"/>
        <v>Fach / Modul / Lernfeld / Aktivierung 4</v>
      </c>
      <c r="G57" s="118" t="str">
        <f t="shared" si="55"/>
        <v>Fach / Modul / Lernfeld / Aktivierung 4</v>
      </c>
      <c r="H57" s="118" t="str">
        <f t="shared" si="55"/>
        <v>Fach / Modul / Lernfeld / Aktivierung 4</v>
      </c>
      <c r="I57" s="118" t="str">
        <f t="shared" si="55"/>
        <v>Fach / Modul / Lernfeld / Aktivierung 4</v>
      </c>
      <c r="J57" s="118" t="str">
        <f t="shared" si="55"/>
        <v>Fach / Modul / Lernfeld / Aktivierung 4</v>
      </c>
      <c r="K57" s="118" t="str">
        <f t="shared" si="55"/>
        <v>Fach / Modul / Lernfeld / Aktivierung 4</v>
      </c>
      <c r="L57" s="118" t="str">
        <f t="shared" si="55"/>
        <v>Fach / Modul / Lernfeld / Aktivierung 4</v>
      </c>
      <c r="M57" s="118" t="str">
        <f t="shared" si="55"/>
        <v>Fach / Modul / Lernfeld / Aktivierung 4</v>
      </c>
      <c r="N57" s="118" t="str">
        <f t="shared" si="55"/>
        <v>Fach / Modul / Lernfeld / Aktivierung 4</v>
      </c>
      <c r="O57" s="118" t="str">
        <f t="shared" si="55"/>
        <v>Fach / Modul / Lernfeld / Aktivierung 4</v>
      </c>
      <c r="P57" s="118" t="str">
        <f t="shared" si="55"/>
        <v>Fach / Modul / Lernfeld / Aktivierung 4</v>
      </c>
      <c r="Q57" s="118" t="str">
        <f t="shared" si="55"/>
        <v>Fach / Modul / Lernfeld / Aktivierung 4</v>
      </c>
      <c r="R57" s="118" t="str">
        <f t="shared" si="55"/>
        <v>Fach / Modul / Lernfeld / Aktivierung 4</v>
      </c>
      <c r="S57" s="118" t="str">
        <f t="shared" si="55"/>
        <v>Fach / Modul / Lernfeld / Aktivierung 4</v>
      </c>
      <c r="T57" s="118" t="str">
        <f t="shared" si="55"/>
        <v>Fach / Modul / Lernfeld / Aktivierung 4</v>
      </c>
      <c r="U57" s="118" t="str">
        <f t="shared" si="55"/>
        <v>Fach / Modul / Lernfeld / Aktivierung 4</v>
      </c>
      <c r="V57" s="118" t="str">
        <f t="shared" si="55"/>
        <v>Fach / Modul / Lernfeld / Aktivierung 4</v>
      </c>
      <c r="W57" s="118" t="str">
        <f t="shared" si="55"/>
        <v>Fach / Modul / Lernfeld / Aktivierung 4</v>
      </c>
      <c r="X57" s="118" t="str">
        <f t="shared" si="55"/>
        <v>Fach / Modul / Lernfeld / Aktivierung 4</v>
      </c>
      <c r="Y57" s="118" t="str">
        <f t="shared" si="55"/>
        <v>Fach / Modul / Lernfeld / Aktivierung 4</v>
      </c>
      <c r="Z57" s="118" t="str">
        <f t="shared" si="55"/>
        <v>Fach / Modul / Lernfeld / Aktivierung 4</v>
      </c>
      <c r="AA57" s="118" t="str">
        <f t="shared" si="55"/>
        <v>Fach / Modul / Lernfeld / Aktivierung 4</v>
      </c>
      <c r="AB57" s="118" t="str">
        <f t="shared" si="55"/>
        <v>Fach / Modul / Lernfeld / Aktivierung 4</v>
      </c>
      <c r="AC57" s="118" t="str">
        <f t="shared" si="55"/>
        <v>Fach / Modul / Lernfeld / Aktivierung 4</v>
      </c>
      <c r="AD57" s="118" t="str">
        <f t="shared" si="55"/>
        <v>Fach / Modul / Lernfeld / Aktivierung 4</v>
      </c>
      <c r="AE57" s="118" t="str">
        <f t="shared" si="55"/>
        <v>Fach / Modul / Lernfeld / Aktivierung 4</v>
      </c>
      <c r="AF57" s="118" t="str">
        <f t="shared" si="55"/>
        <v>Fach / Modul / Lernfeld / Aktivierung 4</v>
      </c>
      <c r="AG57" s="118" t="str">
        <f t="shared" si="55"/>
        <v>Fach / Modul / Lernfeld / Aktivierung 4</v>
      </c>
      <c r="AH57" s="118" t="str">
        <f t="shared" ref="AH57:BM57" si="56">$A57</f>
        <v>Fach / Modul / Lernfeld / Aktivierung 4</v>
      </c>
      <c r="AI57" s="118" t="str">
        <f t="shared" si="56"/>
        <v>Fach / Modul / Lernfeld / Aktivierung 4</v>
      </c>
      <c r="AJ57" s="118" t="str">
        <f t="shared" si="56"/>
        <v>Fach / Modul / Lernfeld / Aktivierung 4</v>
      </c>
      <c r="AK57" s="118" t="str">
        <f t="shared" si="56"/>
        <v>Fach / Modul / Lernfeld / Aktivierung 4</v>
      </c>
      <c r="AL57" s="118" t="str">
        <f t="shared" si="56"/>
        <v>Fach / Modul / Lernfeld / Aktivierung 4</v>
      </c>
      <c r="AM57" s="118" t="str">
        <f t="shared" si="56"/>
        <v>Fach / Modul / Lernfeld / Aktivierung 4</v>
      </c>
      <c r="AN57" s="118" t="str">
        <f t="shared" si="56"/>
        <v>Fach / Modul / Lernfeld / Aktivierung 4</v>
      </c>
      <c r="AO57" s="118" t="str">
        <f t="shared" si="56"/>
        <v>Fach / Modul / Lernfeld / Aktivierung 4</v>
      </c>
      <c r="AP57" s="118" t="str">
        <f t="shared" si="56"/>
        <v>Fach / Modul / Lernfeld / Aktivierung 4</v>
      </c>
      <c r="AQ57" s="118" t="str">
        <f t="shared" si="56"/>
        <v>Fach / Modul / Lernfeld / Aktivierung 4</v>
      </c>
      <c r="AR57" s="118" t="str">
        <f t="shared" si="56"/>
        <v>Fach / Modul / Lernfeld / Aktivierung 4</v>
      </c>
      <c r="AS57" s="118" t="str">
        <f t="shared" si="56"/>
        <v>Fach / Modul / Lernfeld / Aktivierung 4</v>
      </c>
      <c r="AT57" s="118" t="str">
        <f t="shared" si="56"/>
        <v>Fach / Modul / Lernfeld / Aktivierung 4</v>
      </c>
      <c r="AU57" s="118" t="str">
        <f t="shared" si="56"/>
        <v>Fach / Modul / Lernfeld / Aktivierung 4</v>
      </c>
      <c r="AV57" s="118" t="str">
        <f t="shared" si="56"/>
        <v>Fach / Modul / Lernfeld / Aktivierung 4</v>
      </c>
      <c r="AW57" s="118" t="str">
        <f t="shared" si="56"/>
        <v>Fach / Modul / Lernfeld / Aktivierung 4</v>
      </c>
      <c r="AX57" s="118" t="str">
        <f t="shared" si="56"/>
        <v>Fach / Modul / Lernfeld / Aktivierung 4</v>
      </c>
      <c r="AY57" s="118" t="str">
        <f t="shared" si="56"/>
        <v>Fach / Modul / Lernfeld / Aktivierung 4</v>
      </c>
      <c r="AZ57" s="118" t="str">
        <f t="shared" si="56"/>
        <v>Fach / Modul / Lernfeld / Aktivierung 4</v>
      </c>
      <c r="BA57" s="118" t="str">
        <f t="shared" si="56"/>
        <v>Fach / Modul / Lernfeld / Aktivierung 4</v>
      </c>
      <c r="BB57" s="118" t="str">
        <f t="shared" si="56"/>
        <v>Fach / Modul / Lernfeld / Aktivierung 4</v>
      </c>
      <c r="BC57" s="118" t="str">
        <f t="shared" si="56"/>
        <v>Fach / Modul / Lernfeld / Aktivierung 4</v>
      </c>
      <c r="BD57" s="118" t="str">
        <f t="shared" si="56"/>
        <v>Fach / Modul / Lernfeld / Aktivierung 4</v>
      </c>
      <c r="BE57" s="118" t="str">
        <f t="shared" si="56"/>
        <v>Fach / Modul / Lernfeld / Aktivierung 4</v>
      </c>
      <c r="BF57" s="118" t="str">
        <f t="shared" si="56"/>
        <v>Fach / Modul / Lernfeld / Aktivierung 4</v>
      </c>
      <c r="BG57" s="118" t="str">
        <f t="shared" si="56"/>
        <v>Fach / Modul / Lernfeld / Aktivierung 4</v>
      </c>
      <c r="BH57" s="118" t="str">
        <f t="shared" si="56"/>
        <v>Fach / Modul / Lernfeld / Aktivierung 4</v>
      </c>
      <c r="BI57" s="118" t="str">
        <f t="shared" si="56"/>
        <v>Fach / Modul / Lernfeld / Aktivierung 4</v>
      </c>
      <c r="BJ57" s="118" t="str">
        <f t="shared" si="56"/>
        <v>Fach / Modul / Lernfeld / Aktivierung 4</v>
      </c>
      <c r="BK57" s="118" t="str">
        <f t="shared" si="56"/>
        <v>Fach / Modul / Lernfeld / Aktivierung 4</v>
      </c>
      <c r="BL57" s="118" t="str">
        <f t="shared" si="56"/>
        <v>Fach / Modul / Lernfeld / Aktivierung 4</v>
      </c>
      <c r="BM57" s="118" t="str">
        <f t="shared" si="56"/>
        <v>Fach / Modul / Lernfeld / Aktivierung 4</v>
      </c>
      <c r="BN57" s="118" t="str">
        <f t="shared" ref="BN57:CW57" si="57">$A57</f>
        <v>Fach / Modul / Lernfeld / Aktivierung 4</v>
      </c>
      <c r="BO57" s="118" t="str">
        <f t="shared" si="57"/>
        <v>Fach / Modul / Lernfeld / Aktivierung 4</v>
      </c>
      <c r="BP57" s="118" t="str">
        <f t="shared" si="57"/>
        <v>Fach / Modul / Lernfeld / Aktivierung 4</v>
      </c>
      <c r="BQ57" s="118" t="str">
        <f t="shared" si="57"/>
        <v>Fach / Modul / Lernfeld / Aktivierung 4</v>
      </c>
      <c r="BR57" s="118" t="str">
        <f t="shared" si="57"/>
        <v>Fach / Modul / Lernfeld / Aktivierung 4</v>
      </c>
      <c r="BS57" s="118" t="str">
        <f t="shared" si="57"/>
        <v>Fach / Modul / Lernfeld / Aktivierung 4</v>
      </c>
      <c r="BT57" s="118" t="str">
        <f t="shared" si="57"/>
        <v>Fach / Modul / Lernfeld / Aktivierung 4</v>
      </c>
      <c r="BU57" s="118" t="str">
        <f t="shared" si="57"/>
        <v>Fach / Modul / Lernfeld / Aktivierung 4</v>
      </c>
      <c r="BV57" s="118" t="str">
        <f t="shared" si="57"/>
        <v>Fach / Modul / Lernfeld / Aktivierung 4</v>
      </c>
      <c r="BW57" s="118" t="str">
        <f t="shared" si="57"/>
        <v>Fach / Modul / Lernfeld / Aktivierung 4</v>
      </c>
      <c r="BX57" s="118" t="str">
        <f t="shared" si="57"/>
        <v>Fach / Modul / Lernfeld / Aktivierung 4</v>
      </c>
      <c r="BY57" s="118" t="str">
        <f t="shared" si="57"/>
        <v>Fach / Modul / Lernfeld / Aktivierung 4</v>
      </c>
      <c r="BZ57" s="118" t="str">
        <f t="shared" si="57"/>
        <v>Fach / Modul / Lernfeld / Aktivierung 4</v>
      </c>
      <c r="CA57" s="118" t="str">
        <f t="shared" si="57"/>
        <v>Fach / Modul / Lernfeld / Aktivierung 4</v>
      </c>
      <c r="CB57" s="118" t="str">
        <f t="shared" si="57"/>
        <v>Fach / Modul / Lernfeld / Aktivierung 4</v>
      </c>
      <c r="CC57" s="118" t="str">
        <f t="shared" si="57"/>
        <v>Fach / Modul / Lernfeld / Aktivierung 4</v>
      </c>
      <c r="CD57" s="118" t="str">
        <f t="shared" si="57"/>
        <v>Fach / Modul / Lernfeld / Aktivierung 4</v>
      </c>
      <c r="CE57" s="118" t="str">
        <f t="shared" si="57"/>
        <v>Fach / Modul / Lernfeld / Aktivierung 4</v>
      </c>
      <c r="CF57" s="118" t="str">
        <f t="shared" si="57"/>
        <v>Fach / Modul / Lernfeld / Aktivierung 4</v>
      </c>
      <c r="CG57" s="118" t="str">
        <f t="shared" si="57"/>
        <v>Fach / Modul / Lernfeld / Aktivierung 4</v>
      </c>
      <c r="CH57" s="118" t="str">
        <f t="shared" si="57"/>
        <v>Fach / Modul / Lernfeld / Aktivierung 4</v>
      </c>
      <c r="CI57" s="118" t="str">
        <f t="shared" si="57"/>
        <v>Fach / Modul / Lernfeld / Aktivierung 4</v>
      </c>
      <c r="CJ57" s="118" t="str">
        <f t="shared" si="57"/>
        <v>Fach / Modul / Lernfeld / Aktivierung 4</v>
      </c>
      <c r="CK57" s="118" t="str">
        <f t="shared" si="57"/>
        <v>Fach / Modul / Lernfeld / Aktivierung 4</v>
      </c>
      <c r="CL57" s="118" t="str">
        <f t="shared" si="57"/>
        <v>Fach / Modul / Lernfeld / Aktivierung 4</v>
      </c>
      <c r="CM57" s="118" t="str">
        <f t="shared" si="57"/>
        <v>Fach / Modul / Lernfeld / Aktivierung 4</v>
      </c>
      <c r="CN57" s="118" t="str">
        <f t="shared" si="57"/>
        <v>Fach / Modul / Lernfeld / Aktivierung 4</v>
      </c>
      <c r="CO57" s="118" t="str">
        <f t="shared" si="57"/>
        <v>Fach / Modul / Lernfeld / Aktivierung 4</v>
      </c>
      <c r="CP57" s="118" t="str">
        <f t="shared" si="57"/>
        <v>Fach / Modul / Lernfeld / Aktivierung 4</v>
      </c>
      <c r="CQ57" s="118" t="str">
        <f t="shared" si="57"/>
        <v>Fach / Modul / Lernfeld / Aktivierung 4</v>
      </c>
      <c r="CR57" s="118" t="str">
        <f t="shared" si="57"/>
        <v>Fach / Modul / Lernfeld / Aktivierung 4</v>
      </c>
      <c r="CS57" s="118" t="str">
        <f t="shared" si="57"/>
        <v>Fach / Modul / Lernfeld / Aktivierung 4</v>
      </c>
      <c r="CT57" s="118" t="str">
        <f t="shared" si="57"/>
        <v>Fach / Modul / Lernfeld / Aktivierung 4</v>
      </c>
      <c r="CU57" s="118" t="str">
        <f t="shared" si="57"/>
        <v>Fach / Modul / Lernfeld / Aktivierung 4</v>
      </c>
      <c r="CV57" s="118" t="str">
        <f t="shared" si="57"/>
        <v>Fach / Modul / Lernfeld / Aktivierung 4</v>
      </c>
      <c r="CW57" s="170" t="str">
        <f t="shared" si="57"/>
        <v>Fach / Modul / Lernfeld / Aktivierung 4</v>
      </c>
    </row>
    <row r="58" spans="1:101" s="72" customFormat="1" ht="20.100000000000001" customHeight="1" x14ac:dyDescent="0.25">
      <c r="A58" s="89" t="s">
        <v>124</v>
      </c>
      <c r="B58" s="91">
        <v>0</v>
      </c>
      <c r="C58" s="171">
        <v>0</v>
      </c>
      <c r="D58" s="171">
        <v>0</v>
      </c>
      <c r="E58" s="171">
        <v>0</v>
      </c>
      <c r="F58" s="171">
        <v>0</v>
      </c>
      <c r="G58" s="171">
        <v>0</v>
      </c>
      <c r="H58" s="171">
        <v>0</v>
      </c>
      <c r="I58" s="171">
        <v>0</v>
      </c>
      <c r="J58" s="171">
        <v>0</v>
      </c>
      <c r="K58" s="171">
        <v>0</v>
      </c>
      <c r="L58" s="171">
        <v>0</v>
      </c>
      <c r="M58" s="171">
        <v>0</v>
      </c>
      <c r="N58" s="171">
        <v>0</v>
      </c>
      <c r="O58" s="171">
        <v>0</v>
      </c>
      <c r="P58" s="171">
        <v>0</v>
      </c>
      <c r="Q58" s="171">
        <v>0</v>
      </c>
      <c r="R58" s="171">
        <v>0</v>
      </c>
      <c r="S58" s="171">
        <v>0</v>
      </c>
      <c r="T58" s="171">
        <v>0</v>
      </c>
      <c r="U58" s="171">
        <v>0</v>
      </c>
      <c r="V58" s="171">
        <v>0</v>
      </c>
      <c r="W58" s="171">
        <v>0</v>
      </c>
      <c r="X58" s="171">
        <v>0</v>
      </c>
      <c r="Y58" s="171">
        <v>0</v>
      </c>
      <c r="Z58" s="171">
        <v>0</v>
      </c>
      <c r="AA58" s="171">
        <v>0</v>
      </c>
      <c r="AB58" s="171">
        <v>0</v>
      </c>
      <c r="AC58" s="171">
        <v>0</v>
      </c>
      <c r="AD58" s="171">
        <v>0</v>
      </c>
      <c r="AE58" s="171">
        <v>0</v>
      </c>
      <c r="AF58" s="171">
        <v>0</v>
      </c>
      <c r="AG58" s="171">
        <v>0</v>
      </c>
      <c r="AH58" s="171">
        <v>0</v>
      </c>
      <c r="AI58" s="171">
        <v>0</v>
      </c>
      <c r="AJ58" s="171">
        <v>0</v>
      </c>
      <c r="AK58" s="171">
        <v>0</v>
      </c>
      <c r="AL58" s="171">
        <v>0</v>
      </c>
      <c r="AM58" s="171">
        <v>0</v>
      </c>
      <c r="AN58" s="171">
        <v>0</v>
      </c>
      <c r="AO58" s="171">
        <v>0</v>
      </c>
      <c r="AP58" s="171">
        <v>0</v>
      </c>
      <c r="AQ58" s="171">
        <v>0</v>
      </c>
      <c r="AR58" s="171">
        <v>0</v>
      </c>
      <c r="AS58" s="171">
        <v>0</v>
      </c>
      <c r="AT58" s="171">
        <v>0</v>
      </c>
      <c r="AU58" s="171">
        <v>0</v>
      </c>
      <c r="AV58" s="171">
        <v>0</v>
      </c>
      <c r="AW58" s="171">
        <v>0</v>
      </c>
      <c r="AX58" s="171">
        <v>0</v>
      </c>
      <c r="AY58" s="171">
        <v>0</v>
      </c>
      <c r="AZ58" s="171">
        <v>0</v>
      </c>
      <c r="BA58" s="171">
        <v>0</v>
      </c>
      <c r="BB58" s="171">
        <v>0</v>
      </c>
      <c r="BC58" s="171">
        <v>0</v>
      </c>
      <c r="BD58" s="171">
        <v>0</v>
      </c>
      <c r="BE58" s="171">
        <v>0</v>
      </c>
      <c r="BF58" s="171">
        <v>0</v>
      </c>
      <c r="BG58" s="171">
        <v>0</v>
      </c>
      <c r="BH58" s="171">
        <v>0</v>
      </c>
      <c r="BI58" s="171">
        <v>0</v>
      </c>
      <c r="BJ58" s="171">
        <v>0</v>
      </c>
      <c r="BK58" s="171">
        <v>0</v>
      </c>
      <c r="BL58" s="171">
        <v>0</v>
      </c>
      <c r="BM58" s="171">
        <v>0</v>
      </c>
      <c r="BN58" s="171">
        <v>0</v>
      </c>
      <c r="BO58" s="171">
        <v>0</v>
      </c>
      <c r="BP58" s="171">
        <v>0</v>
      </c>
      <c r="BQ58" s="171">
        <v>0</v>
      </c>
      <c r="BR58" s="171">
        <v>0</v>
      </c>
      <c r="BS58" s="171">
        <v>0</v>
      </c>
      <c r="BT58" s="171">
        <v>0</v>
      </c>
      <c r="BU58" s="171">
        <v>0</v>
      </c>
      <c r="BV58" s="171">
        <v>0</v>
      </c>
      <c r="BW58" s="171">
        <v>0</v>
      </c>
      <c r="BX58" s="171">
        <v>0</v>
      </c>
      <c r="BY58" s="171">
        <v>0</v>
      </c>
      <c r="BZ58" s="171">
        <v>0</v>
      </c>
      <c r="CA58" s="171">
        <v>0</v>
      </c>
      <c r="CB58" s="171">
        <v>0</v>
      </c>
      <c r="CC58" s="171">
        <v>0</v>
      </c>
      <c r="CD58" s="171">
        <v>0</v>
      </c>
      <c r="CE58" s="171">
        <v>0</v>
      </c>
      <c r="CF58" s="171">
        <v>0</v>
      </c>
      <c r="CG58" s="171">
        <v>0</v>
      </c>
      <c r="CH58" s="171">
        <v>0</v>
      </c>
      <c r="CI58" s="171">
        <v>0</v>
      </c>
      <c r="CJ58" s="171">
        <v>0</v>
      </c>
      <c r="CK58" s="171">
        <v>0</v>
      </c>
      <c r="CL58" s="171">
        <v>0</v>
      </c>
      <c r="CM58" s="171">
        <v>0</v>
      </c>
      <c r="CN58" s="171">
        <v>0</v>
      </c>
      <c r="CO58" s="171">
        <v>0</v>
      </c>
      <c r="CP58" s="171">
        <v>0</v>
      </c>
      <c r="CQ58" s="171">
        <v>0</v>
      </c>
      <c r="CR58" s="171">
        <v>0</v>
      </c>
      <c r="CS58" s="171">
        <v>0</v>
      </c>
      <c r="CT58" s="171">
        <v>0</v>
      </c>
      <c r="CU58" s="171">
        <v>0</v>
      </c>
      <c r="CV58" s="171">
        <v>0</v>
      </c>
      <c r="CW58" s="172">
        <v>0</v>
      </c>
    </row>
    <row r="59" spans="1:101" s="72" customFormat="1" ht="20.100000000000001" customHeight="1" x14ac:dyDescent="0.25">
      <c r="A59" s="89" t="s">
        <v>123</v>
      </c>
      <c r="B59" s="92">
        <v>0</v>
      </c>
      <c r="C59" s="173">
        <v>0</v>
      </c>
      <c r="D59" s="173">
        <v>0</v>
      </c>
      <c r="E59" s="173">
        <v>0</v>
      </c>
      <c r="F59" s="173">
        <v>0</v>
      </c>
      <c r="G59" s="173">
        <v>0</v>
      </c>
      <c r="H59" s="173">
        <v>0</v>
      </c>
      <c r="I59" s="173">
        <v>0</v>
      </c>
      <c r="J59" s="173">
        <v>0</v>
      </c>
      <c r="K59" s="173">
        <v>0</v>
      </c>
      <c r="L59" s="173">
        <v>0</v>
      </c>
      <c r="M59" s="173">
        <v>0</v>
      </c>
      <c r="N59" s="173">
        <v>0</v>
      </c>
      <c r="O59" s="173">
        <v>0</v>
      </c>
      <c r="P59" s="173">
        <v>0</v>
      </c>
      <c r="Q59" s="173">
        <v>0</v>
      </c>
      <c r="R59" s="173">
        <v>0</v>
      </c>
      <c r="S59" s="173">
        <v>0</v>
      </c>
      <c r="T59" s="173">
        <v>0</v>
      </c>
      <c r="U59" s="173">
        <v>0</v>
      </c>
      <c r="V59" s="173">
        <v>0</v>
      </c>
      <c r="W59" s="173">
        <v>0</v>
      </c>
      <c r="X59" s="173">
        <v>0</v>
      </c>
      <c r="Y59" s="173">
        <v>0</v>
      </c>
      <c r="Z59" s="173">
        <v>0</v>
      </c>
      <c r="AA59" s="173">
        <v>0</v>
      </c>
      <c r="AB59" s="173">
        <v>0</v>
      </c>
      <c r="AC59" s="173">
        <v>0</v>
      </c>
      <c r="AD59" s="173">
        <v>0</v>
      </c>
      <c r="AE59" s="173">
        <v>0</v>
      </c>
      <c r="AF59" s="173">
        <v>0</v>
      </c>
      <c r="AG59" s="173">
        <v>0</v>
      </c>
      <c r="AH59" s="173">
        <v>0</v>
      </c>
      <c r="AI59" s="173">
        <v>0</v>
      </c>
      <c r="AJ59" s="173">
        <v>0</v>
      </c>
      <c r="AK59" s="173">
        <v>0</v>
      </c>
      <c r="AL59" s="173">
        <v>0</v>
      </c>
      <c r="AM59" s="173">
        <v>0</v>
      </c>
      <c r="AN59" s="173">
        <v>0</v>
      </c>
      <c r="AO59" s="173">
        <v>0</v>
      </c>
      <c r="AP59" s="173">
        <v>0</v>
      </c>
      <c r="AQ59" s="173">
        <v>0</v>
      </c>
      <c r="AR59" s="173">
        <v>0</v>
      </c>
      <c r="AS59" s="173">
        <v>0</v>
      </c>
      <c r="AT59" s="173">
        <v>0</v>
      </c>
      <c r="AU59" s="173">
        <v>0</v>
      </c>
      <c r="AV59" s="173">
        <v>0</v>
      </c>
      <c r="AW59" s="173">
        <v>0</v>
      </c>
      <c r="AX59" s="173">
        <v>0</v>
      </c>
      <c r="AY59" s="173">
        <v>0</v>
      </c>
      <c r="AZ59" s="173">
        <v>0</v>
      </c>
      <c r="BA59" s="173">
        <v>0</v>
      </c>
      <c r="BB59" s="173">
        <v>0</v>
      </c>
      <c r="BC59" s="173">
        <v>0</v>
      </c>
      <c r="BD59" s="173">
        <v>0</v>
      </c>
      <c r="BE59" s="173">
        <v>0</v>
      </c>
      <c r="BF59" s="173">
        <v>0</v>
      </c>
      <c r="BG59" s="173">
        <v>0</v>
      </c>
      <c r="BH59" s="173">
        <v>0</v>
      </c>
      <c r="BI59" s="173">
        <v>0</v>
      </c>
      <c r="BJ59" s="173">
        <v>0</v>
      </c>
      <c r="BK59" s="173">
        <v>0</v>
      </c>
      <c r="BL59" s="173">
        <v>0</v>
      </c>
      <c r="BM59" s="173">
        <v>0</v>
      </c>
      <c r="BN59" s="173">
        <v>0</v>
      </c>
      <c r="BO59" s="173">
        <v>0</v>
      </c>
      <c r="BP59" s="173">
        <v>0</v>
      </c>
      <c r="BQ59" s="173">
        <v>0</v>
      </c>
      <c r="BR59" s="173">
        <v>0</v>
      </c>
      <c r="BS59" s="173">
        <v>0</v>
      </c>
      <c r="BT59" s="173">
        <v>0</v>
      </c>
      <c r="BU59" s="173">
        <v>0</v>
      </c>
      <c r="BV59" s="173">
        <v>0</v>
      </c>
      <c r="BW59" s="173">
        <v>0</v>
      </c>
      <c r="BX59" s="173">
        <v>0</v>
      </c>
      <c r="BY59" s="173">
        <v>0</v>
      </c>
      <c r="BZ59" s="173">
        <v>0</v>
      </c>
      <c r="CA59" s="173">
        <v>0</v>
      </c>
      <c r="CB59" s="173">
        <v>0</v>
      </c>
      <c r="CC59" s="173">
        <v>0</v>
      </c>
      <c r="CD59" s="173">
        <v>0</v>
      </c>
      <c r="CE59" s="173">
        <v>0</v>
      </c>
      <c r="CF59" s="173">
        <v>0</v>
      </c>
      <c r="CG59" s="173">
        <v>0</v>
      </c>
      <c r="CH59" s="173">
        <v>0</v>
      </c>
      <c r="CI59" s="173">
        <v>0</v>
      </c>
      <c r="CJ59" s="173">
        <v>0</v>
      </c>
      <c r="CK59" s="173">
        <v>0</v>
      </c>
      <c r="CL59" s="173">
        <v>0</v>
      </c>
      <c r="CM59" s="173">
        <v>0</v>
      </c>
      <c r="CN59" s="173">
        <v>0</v>
      </c>
      <c r="CO59" s="173">
        <v>0</v>
      </c>
      <c r="CP59" s="173">
        <v>0</v>
      </c>
      <c r="CQ59" s="173">
        <v>0</v>
      </c>
      <c r="CR59" s="173">
        <v>0</v>
      </c>
      <c r="CS59" s="173">
        <v>0</v>
      </c>
      <c r="CT59" s="173">
        <v>0</v>
      </c>
      <c r="CU59" s="173">
        <v>0</v>
      </c>
      <c r="CV59" s="173">
        <v>0</v>
      </c>
      <c r="CW59" s="174">
        <v>0</v>
      </c>
    </row>
    <row r="60" spans="1:101" s="72" customFormat="1" ht="20.100000000000001" customHeight="1" x14ac:dyDescent="0.25">
      <c r="A60" s="89" t="s">
        <v>125</v>
      </c>
      <c r="B60" s="93">
        <v>60</v>
      </c>
      <c r="C60" s="77">
        <v>60</v>
      </c>
      <c r="D60" s="77">
        <v>60</v>
      </c>
      <c r="E60" s="77">
        <v>60</v>
      </c>
      <c r="F60" s="77">
        <v>60</v>
      </c>
      <c r="G60" s="77">
        <v>60</v>
      </c>
      <c r="H60" s="77">
        <v>60</v>
      </c>
      <c r="I60" s="77">
        <v>60</v>
      </c>
      <c r="J60" s="77">
        <v>60</v>
      </c>
      <c r="K60" s="77">
        <v>60</v>
      </c>
      <c r="L60" s="77">
        <v>60</v>
      </c>
      <c r="M60" s="77">
        <v>60</v>
      </c>
      <c r="N60" s="77">
        <v>60</v>
      </c>
      <c r="O60" s="77">
        <v>60</v>
      </c>
      <c r="P60" s="77">
        <v>60</v>
      </c>
      <c r="Q60" s="77">
        <v>60</v>
      </c>
      <c r="R60" s="77">
        <v>60</v>
      </c>
      <c r="S60" s="77">
        <v>60</v>
      </c>
      <c r="T60" s="77">
        <v>60</v>
      </c>
      <c r="U60" s="77">
        <v>60</v>
      </c>
      <c r="V60" s="77">
        <v>60</v>
      </c>
      <c r="W60" s="77">
        <v>60</v>
      </c>
      <c r="X60" s="77">
        <v>60</v>
      </c>
      <c r="Y60" s="77">
        <v>60</v>
      </c>
      <c r="Z60" s="77">
        <v>60</v>
      </c>
      <c r="AA60" s="77">
        <v>60</v>
      </c>
      <c r="AB60" s="77">
        <v>60</v>
      </c>
      <c r="AC60" s="77">
        <v>60</v>
      </c>
      <c r="AD60" s="77">
        <v>60</v>
      </c>
      <c r="AE60" s="77">
        <v>60</v>
      </c>
      <c r="AF60" s="77">
        <v>60</v>
      </c>
      <c r="AG60" s="77">
        <v>60</v>
      </c>
      <c r="AH60" s="77">
        <v>60</v>
      </c>
      <c r="AI60" s="77">
        <v>60</v>
      </c>
      <c r="AJ60" s="77">
        <v>60</v>
      </c>
      <c r="AK60" s="77">
        <v>60</v>
      </c>
      <c r="AL60" s="77">
        <v>60</v>
      </c>
      <c r="AM60" s="77">
        <v>60</v>
      </c>
      <c r="AN60" s="77">
        <v>60</v>
      </c>
      <c r="AO60" s="77">
        <v>60</v>
      </c>
      <c r="AP60" s="77">
        <v>60</v>
      </c>
      <c r="AQ60" s="77">
        <v>60</v>
      </c>
      <c r="AR60" s="77">
        <v>60</v>
      </c>
      <c r="AS60" s="77">
        <v>60</v>
      </c>
      <c r="AT60" s="77">
        <v>60</v>
      </c>
      <c r="AU60" s="77">
        <v>60</v>
      </c>
      <c r="AV60" s="77">
        <v>60</v>
      </c>
      <c r="AW60" s="77">
        <v>60</v>
      </c>
      <c r="AX60" s="77">
        <v>60</v>
      </c>
      <c r="AY60" s="77">
        <v>60</v>
      </c>
      <c r="AZ60" s="77">
        <v>60</v>
      </c>
      <c r="BA60" s="77">
        <v>60</v>
      </c>
      <c r="BB60" s="77">
        <v>60</v>
      </c>
      <c r="BC60" s="77">
        <v>60</v>
      </c>
      <c r="BD60" s="77">
        <v>60</v>
      </c>
      <c r="BE60" s="77">
        <v>60</v>
      </c>
      <c r="BF60" s="77">
        <v>60</v>
      </c>
      <c r="BG60" s="77">
        <v>60</v>
      </c>
      <c r="BH60" s="77">
        <v>60</v>
      </c>
      <c r="BI60" s="77">
        <v>60</v>
      </c>
      <c r="BJ60" s="77">
        <v>60</v>
      </c>
      <c r="BK60" s="77">
        <v>60</v>
      </c>
      <c r="BL60" s="77">
        <v>60</v>
      </c>
      <c r="BM60" s="77">
        <v>60</v>
      </c>
      <c r="BN60" s="77">
        <v>60</v>
      </c>
      <c r="BO60" s="77">
        <v>60</v>
      </c>
      <c r="BP60" s="77">
        <v>60</v>
      </c>
      <c r="BQ60" s="77">
        <v>60</v>
      </c>
      <c r="BR60" s="77">
        <v>60</v>
      </c>
      <c r="BS60" s="77">
        <v>60</v>
      </c>
      <c r="BT60" s="77">
        <v>60</v>
      </c>
      <c r="BU60" s="77">
        <v>60</v>
      </c>
      <c r="BV60" s="77">
        <v>60</v>
      </c>
      <c r="BW60" s="77">
        <v>60</v>
      </c>
      <c r="BX60" s="77">
        <v>60</v>
      </c>
      <c r="BY60" s="77">
        <v>60</v>
      </c>
      <c r="BZ60" s="77">
        <v>60</v>
      </c>
      <c r="CA60" s="77">
        <v>60</v>
      </c>
      <c r="CB60" s="77">
        <v>60</v>
      </c>
      <c r="CC60" s="77">
        <v>60</v>
      </c>
      <c r="CD60" s="77">
        <v>60</v>
      </c>
      <c r="CE60" s="77">
        <v>60</v>
      </c>
      <c r="CF60" s="77">
        <v>60</v>
      </c>
      <c r="CG60" s="77">
        <v>60</v>
      </c>
      <c r="CH60" s="77">
        <v>60</v>
      </c>
      <c r="CI60" s="77">
        <v>60</v>
      </c>
      <c r="CJ60" s="77">
        <v>60</v>
      </c>
      <c r="CK60" s="77">
        <v>60</v>
      </c>
      <c r="CL60" s="77">
        <v>60</v>
      </c>
      <c r="CM60" s="77">
        <v>60</v>
      </c>
      <c r="CN60" s="77">
        <v>60</v>
      </c>
      <c r="CO60" s="77">
        <v>60</v>
      </c>
      <c r="CP60" s="77">
        <v>60</v>
      </c>
      <c r="CQ60" s="77">
        <v>60</v>
      </c>
      <c r="CR60" s="77">
        <v>60</v>
      </c>
      <c r="CS60" s="77">
        <v>60</v>
      </c>
      <c r="CT60" s="77">
        <v>60</v>
      </c>
      <c r="CU60" s="77">
        <v>60</v>
      </c>
      <c r="CV60" s="77">
        <v>60</v>
      </c>
      <c r="CW60" s="159">
        <v>60</v>
      </c>
    </row>
    <row r="61" spans="1:101" s="72" customFormat="1" ht="20.100000000000001" customHeight="1" x14ac:dyDescent="0.25">
      <c r="A61" s="94" t="s">
        <v>246</v>
      </c>
      <c r="B61" s="95" t="str">
        <f t="shared" ref="B61:AG61" si="58">$A61</f>
        <v>Fach / Modul / Lernfeld / Aktivierung 5</v>
      </c>
      <c r="C61" s="175" t="str">
        <f t="shared" si="58"/>
        <v>Fach / Modul / Lernfeld / Aktivierung 5</v>
      </c>
      <c r="D61" s="175" t="str">
        <f t="shared" si="58"/>
        <v>Fach / Modul / Lernfeld / Aktivierung 5</v>
      </c>
      <c r="E61" s="175" t="str">
        <f t="shared" si="58"/>
        <v>Fach / Modul / Lernfeld / Aktivierung 5</v>
      </c>
      <c r="F61" s="175" t="str">
        <f t="shared" si="58"/>
        <v>Fach / Modul / Lernfeld / Aktivierung 5</v>
      </c>
      <c r="G61" s="175" t="str">
        <f t="shared" si="58"/>
        <v>Fach / Modul / Lernfeld / Aktivierung 5</v>
      </c>
      <c r="H61" s="175" t="str">
        <f t="shared" si="58"/>
        <v>Fach / Modul / Lernfeld / Aktivierung 5</v>
      </c>
      <c r="I61" s="175" t="str">
        <f t="shared" si="58"/>
        <v>Fach / Modul / Lernfeld / Aktivierung 5</v>
      </c>
      <c r="J61" s="175" t="str">
        <f t="shared" si="58"/>
        <v>Fach / Modul / Lernfeld / Aktivierung 5</v>
      </c>
      <c r="K61" s="175" t="str">
        <f t="shared" si="58"/>
        <v>Fach / Modul / Lernfeld / Aktivierung 5</v>
      </c>
      <c r="L61" s="175" t="str">
        <f t="shared" si="58"/>
        <v>Fach / Modul / Lernfeld / Aktivierung 5</v>
      </c>
      <c r="M61" s="175" t="str">
        <f t="shared" si="58"/>
        <v>Fach / Modul / Lernfeld / Aktivierung 5</v>
      </c>
      <c r="N61" s="175" t="str">
        <f t="shared" si="58"/>
        <v>Fach / Modul / Lernfeld / Aktivierung 5</v>
      </c>
      <c r="O61" s="175" t="str">
        <f t="shared" si="58"/>
        <v>Fach / Modul / Lernfeld / Aktivierung 5</v>
      </c>
      <c r="P61" s="175" t="str">
        <f t="shared" si="58"/>
        <v>Fach / Modul / Lernfeld / Aktivierung 5</v>
      </c>
      <c r="Q61" s="175" t="str">
        <f t="shared" si="58"/>
        <v>Fach / Modul / Lernfeld / Aktivierung 5</v>
      </c>
      <c r="R61" s="175" t="str">
        <f t="shared" si="58"/>
        <v>Fach / Modul / Lernfeld / Aktivierung 5</v>
      </c>
      <c r="S61" s="175" t="str">
        <f t="shared" si="58"/>
        <v>Fach / Modul / Lernfeld / Aktivierung 5</v>
      </c>
      <c r="T61" s="175" t="str">
        <f t="shared" si="58"/>
        <v>Fach / Modul / Lernfeld / Aktivierung 5</v>
      </c>
      <c r="U61" s="175" t="str">
        <f t="shared" si="58"/>
        <v>Fach / Modul / Lernfeld / Aktivierung 5</v>
      </c>
      <c r="V61" s="175" t="str">
        <f t="shared" si="58"/>
        <v>Fach / Modul / Lernfeld / Aktivierung 5</v>
      </c>
      <c r="W61" s="175" t="str">
        <f t="shared" si="58"/>
        <v>Fach / Modul / Lernfeld / Aktivierung 5</v>
      </c>
      <c r="X61" s="175" t="str">
        <f t="shared" si="58"/>
        <v>Fach / Modul / Lernfeld / Aktivierung 5</v>
      </c>
      <c r="Y61" s="175" t="str">
        <f t="shared" si="58"/>
        <v>Fach / Modul / Lernfeld / Aktivierung 5</v>
      </c>
      <c r="Z61" s="175" t="str">
        <f t="shared" si="58"/>
        <v>Fach / Modul / Lernfeld / Aktivierung 5</v>
      </c>
      <c r="AA61" s="175" t="str">
        <f t="shared" si="58"/>
        <v>Fach / Modul / Lernfeld / Aktivierung 5</v>
      </c>
      <c r="AB61" s="175" t="str">
        <f t="shared" si="58"/>
        <v>Fach / Modul / Lernfeld / Aktivierung 5</v>
      </c>
      <c r="AC61" s="175" t="str">
        <f t="shared" si="58"/>
        <v>Fach / Modul / Lernfeld / Aktivierung 5</v>
      </c>
      <c r="AD61" s="175" t="str">
        <f t="shared" si="58"/>
        <v>Fach / Modul / Lernfeld / Aktivierung 5</v>
      </c>
      <c r="AE61" s="175" t="str">
        <f t="shared" si="58"/>
        <v>Fach / Modul / Lernfeld / Aktivierung 5</v>
      </c>
      <c r="AF61" s="175" t="str">
        <f t="shared" si="58"/>
        <v>Fach / Modul / Lernfeld / Aktivierung 5</v>
      </c>
      <c r="AG61" s="175" t="str">
        <f t="shared" si="58"/>
        <v>Fach / Modul / Lernfeld / Aktivierung 5</v>
      </c>
      <c r="AH61" s="175" t="str">
        <f t="shared" ref="AH61:BM61" si="59">$A61</f>
        <v>Fach / Modul / Lernfeld / Aktivierung 5</v>
      </c>
      <c r="AI61" s="175" t="str">
        <f t="shared" si="59"/>
        <v>Fach / Modul / Lernfeld / Aktivierung 5</v>
      </c>
      <c r="AJ61" s="175" t="str">
        <f t="shared" si="59"/>
        <v>Fach / Modul / Lernfeld / Aktivierung 5</v>
      </c>
      <c r="AK61" s="175" t="str">
        <f t="shared" si="59"/>
        <v>Fach / Modul / Lernfeld / Aktivierung 5</v>
      </c>
      <c r="AL61" s="175" t="str">
        <f t="shared" si="59"/>
        <v>Fach / Modul / Lernfeld / Aktivierung 5</v>
      </c>
      <c r="AM61" s="175" t="str">
        <f t="shared" si="59"/>
        <v>Fach / Modul / Lernfeld / Aktivierung 5</v>
      </c>
      <c r="AN61" s="175" t="str">
        <f t="shared" si="59"/>
        <v>Fach / Modul / Lernfeld / Aktivierung 5</v>
      </c>
      <c r="AO61" s="175" t="str">
        <f t="shared" si="59"/>
        <v>Fach / Modul / Lernfeld / Aktivierung 5</v>
      </c>
      <c r="AP61" s="175" t="str">
        <f t="shared" si="59"/>
        <v>Fach / Modul / Lernfeld / Aktivierung 5</v>
      </c>
      <c r="AQ61" s="175" t="str">
        <f t="shared" si="59"/>
        <v>Fach / Modul / Lernfeld / Aktivierung 5</v>
      </c>
      <c r="AR61" s="175" t="str">
        <f t="shared" si="59"/>
        <v>Fach / Modul / Lernfeld / Aktivierung 5</v>
      </c>
      <c r="AS61" s="175" t="str">
        <f t="shared" si="59"/>
        <v>Fach / Modul / Lernfeld / Aktivierung 5</v>
      </c>
      <c r="AT61" s="175" t="str">
        <f t="shared" si="59"/>
        <v>Fach / Modul / Lernfeld / Aktivierung 5</v>
      </c>
      <c r="AU61" s="175" t="str">
        <f t="shared" si="59"/>
        <v>Fach / Modul / Lernfeld / Aktivierung 5</v>
      </c>
      <c r="AV61" s="175" t="str">
        <f t="shared" si="59"/>
        <v>Fach / Modul / Lernfeld / Aktivierung 5</v>
      </c>
      <c r="AW61" s="175" t="str">
        <f t="shared" si="59"/>
        <v>Fach / Modul / Lernfeld / Aktivierung 5</v>
      </c>
      <c r="AX61" s="175" t="str">
        <f t="shared" si="59"/>
        <v>Fach / Modul / Lernfeld / Aktivierung 5</v>
      </c>
      <c r="AY61" s="175" t="str">
        <f t="shared" si="59"/>
        <v>Fach / Modul / Lernfeld / Aktivierung 5</v>
      </c>
      <c r="AZ61" s="175" t="str">
        <f t="shared" si="59"/>
        <v>Fach / Modul / Lernfeld / Aktivierung 5</v>
      </c>
      <c r="BA61" s="175" t="str">
        <f t="shared" si="59"/>
        <v>Fach / Modul / Lernfeld / Aktivierung 5</v>
      </c>
      <c r="BB61" s="175" t="str">
        <f t="shared" si="59"/>
        <v>Fach / Modul / Lernfeld / Aktivierung 5</v>
      </c>
      <c r="BC61" s="175" t="str">
        <f t="shared" si="59"/>
        <v>Fach / Modul / Lernfeld / Aktivierung 5</v>
      </c>
      <c r="BD61" s="175" t="str">
        <f t="shared" si="59"/>
        <v>Fach / Modul / Lernfeld / Aktivierung 5</v>
      </c>
      <c r="BE61" s="175" t="str">
        <f t="shared" si="59"/>
        <v>Fach / Modul / Lernfeld / Aktivierung 5</v>
      </c>
      <c r="BF61" s="175" t="str">
        <f t="shared" si="59"/>
        <v>Fach / Modul / Lernfeld / Aktivierung 5</v>
      </c>
      <c r="BG61" s="175" t="str">
        <f t="shared" si="59"/>
        <v>Fach / Modul / Lernfeld / Aktivierung 5</v>
      </c>
      <c r="BH61" s="175" t="str">
        <f t="shared" si="59"/>
        <v>Fach / Modul / Lernfeld / Aktivierung 5</v>
      </c>
      <c r="BI61" s="175" t="str">
        <f t="shared" si="59"/>
        <v>Fach / Modul / Lernfeld / Aktivierung 5</v>
      </c>
      <c r="BJ61" s="175" t="str">
        <f t="shared" si="59"/>
        <v>Fach / Modul / Lernfeld / Aktivierung 5</v>
      </c>
      <c r="BK61" s="175" t="str">
        <f t="shared" si="59"/>
        <v>Fach / Modul / Lernfeld / Aktivierung 5</v>
      </c>
      <c r="BL61" s="175" t="str">
        <f t="shared" si="59"/>
        <v>Fach / Modul / Lernfeld / Aktivierung 5</v>
      </c>
      <c r="BM61" s="175" t="str">
        <f t="shared" si="59"/>
        <v>Fach / Modul / Lernfeld / Aktivierung 5</v>
      </c>
      <c r="BN61" s="175" t="str">
        <f t="shared" ref="BN61:CW61" si="60">$A61</f>
        <v>Fach / Modul / Lernfeld / Aktivierung 5</v>
      </c>
      <c r="BO61" s="175" t="str">
        <f t="shared" si="60"/>
        <v>Fach / Modul / Lernfeld / Aktivierung 5</v>
      </c>
      <c r="BP61" s="175" t="str">
        <f t="shared" si="60"/>
        <v>Fach / Modul / Lernfeld / Aktivierung 5</v>
      </c>
      <c r="BQ61" s="175" t="str">
        <f t="shared" si="60"/>
        <v>Fach / Modul / Lernfeld / Aktivierung 5</v>
      </c>
      <c r="BR61" s="175" t="str">
        <f t="shared" si="60"/>
        <v>Fach / Modul / Lernfeld / Aktivierung 5</v>
      </c>
      <c r="BS61" s="175" t="str">
        <f t="shared" si="60"/>
        <v>Fach / Modul / Lernfeld / Aktivierung 5</v>
      </c>
      <c r="BT61" s="175" t="str">
        <f t="shared" si="60"/>
        <v>Fach / Modul / Lernfeld / Aktivierung 5</v>
      </c>
      <c r="BU61" s="175" t="str">
        <f t="shared" si="60"/>
        <v>Fach / Modul / Lernfeld / Aktivierung 5</v>
      </c>
      <c r="BV61" s="175" t="str">
        <f t="shared" si="60"/>
        <v>Fach / Modul / Lernfeld / Aktivierung 5</v>
      </c>
      <c r="BW61" s="175" t="str">
        <f t="shared" si="60"/>
        <v>Fach / Modul / Lernfeld / Aktivierung 5</v>
      </c>
      <c r="BX61" s="175" t="str">
        <f t="shared" si="60"/>
        <v>Fach / Modul / Lernfeld / Aktivierung 5</v>
      </c>
      <c r="BY61" s="175" t="str">
        <f t="shared" si="60"/>
        <v>Fach / Modul / Lernfeld / Aktivierung 5</v>
      </c>
      <c r="BZ61" s="175" t="str">
        <f t="shared" si="60"/>
        <v>Fach / Modul / Lernfeld / Aktivierung 5</v>
      </c>
      <c r="CA61" s="175" t="str">
        <f t="shared" si="60"/>
        <v>Fach / Modul / Lernfeld / Aktivierung 5</v>
      </c>
      <c r="CB61" s="175" t="str">
        <f t="shared" si="60"/>
        <v>Fach / Modul / Lernfeld / Aktivierung 5</v>
      </c>
      <c r="CC61" s="175" t="str">
        <f t="shared" si="60"/>
        <v>Fach / Modul / Lernfeld / Aktivierung 5</v>
      </c>
      <c r="CD61" s="175" t="str">
        <f t="shared" si="60"/>
        <v>Fach / Modul / Lernfeld / Aktivierung 5</v>
      </c>
      <c r="CE61" s="175" t="str">
        <f t="shared" si="60"/>
        <v>Fach / Modul / Lernfeld / Aktivierung 5</v>
      </c>
      <c r="CF61" s="175" t="str">
        <f t="shared" si="60"/>
        <v>Fach / Modul / Lernfeld / Aktivierung 5</v>
      </c>
      <c r="CG61" s="175" t="str">
        <f t="shared" si="60"/>
        <v>Fach / Modul / Lernfeld / Aktivierung 5</v>
      </c>
      <c r="CH61" s="175" t="str">
        <f t="shared" si="60"/>
        <v>Fach / Modul / Lernfeld / Aktivierung 5</v>
      </c>
      <c r="CI61" s="175" t="str">
        <f t="shared" si="60"/>
        <v>Fach / Modul / Lernfeld / Aktivierung 5</v>
      </c>
      <c r="CJ61" s="175" t="str">
        <f t="shared" si="60"/>
        <v>Fach / Modul / Lernfeld / Aktivierung 5</v>
      </c>
      <c r="CK61" s="175" t="str">
        <f t="shared" si="60"/>
        <v>Fach / Modul / Lernfeld / Aktivierung 5</v>
      </c>
      <c r="CL61" s="175" t="str">
        <f t="shared" si="60"/>
        <v>Fach / Modul / Lernfeld / Aktivierung 5</v>
      </c>
      <c r="CM61" s="175" t="str">
        <f t="shared" si="60"/>
        <v>Fach / Modul / Lernfeld / Aktivierung 5</v>
      </c>
      <c r="CN61" s="175" t="str">
        <f t="shared" si="60"/>
        <v>Fach / Modul / Lernfeld / Aktivierung 5</v>
      </c>
      <c r="CO61" s="175" t="str">
        <f t="shared" si="60"/>
        <v>Fach / Modul / Lernfeld / Aktivierung 5</v>
      </c>
      <c r="CP61" s="175" t="str">
        <f t="shared" si="60"/>
        <v>Fach / Modul / Lernfeld / Aktivierung 5</v>
      </c>
      <c r="CQ61" s="175" t="str">
        <f t="shared" si="60"/>
        <v>Fach / Modul / Lernfeld / Aktivierung 5</v>
      </c>
      <c r="CR61" s="175" t="str">
        <f t="shared" si="60"/>
        <v>Fach / Modul / Lernfeld / Aktivierung 5</v>
      </c>
      <c r="CS61" s="175" t="str">
        <f t="shared" si="60"/>
        <v>Fach / Modul / Lernfeld / Aktivierung 5</v>
      </c>
      <c r="CT61" s="175" t="str">
        <f t="shared" si="60"/>
        <v>Fach / Modul / Lernfeld / Aktivierung 5</v>
      </c>
      <c r="CU61" s="175" t="str">
        <f t="shared" si="60"/>
        <v>Fach / Modul / Lernfeld / Aktivierung 5</v>
      </c>
      <c r="CV61" s="175" t="str">
        <f t="shared" si="60"/>
        <v>Fach / Modul / Lernfeld / Aktivierung 5</v>
      </c>
      <c r="CW61" s="176" t="str">
        <f t="shared" si="60"/>
        <v>Fach / Modul / Lernfeld / Aktivierung 5</v>
      </c>
    </row>
    <row r="62" spans="1:101" s="72" customFormat="1" ht="20.100000000000001" customHeight="1" x14ac:dyDescent="0.25">
      <c r="A62" s="94" t="s">
        <v>124</v>
      </c>
      <c r="B62" s="96">
        <v>0</v>
      </c>
      <c r="C62" s="177">
        <v>0</v>
      </c>
      <c r="D62" s="177">
        <v>0</v>
      </c>
      <c r="E62" s="177">
        <v>0</v>
      </c>
      <c r="F62" s="177">
        <v>0</v>
      </c>
      <c r="G62" s="177">
        <v>0</v>
      </c>
      <c r="H62" s="177">
        <v>0</v>
      </c>
      <c r="I62" s="177">
        <v>0</v>
      </c>
      <c r="J62" s="177">
        <v>0</v>
      </c>
      <c r="K62" s="177">
        <v>0</v>
      </c>
      <c r="L62" s="177">
        <v>0</v>
      </c>
      <c r="M62" s="177">
        <v>0</v>
      </c>
      <c r="N62" s="177">
        <v>0</v>
      </c>
      <c r="O62" s="177">
        <v>0</v>
      </c>
      <c r="P62" s="177">
        <v>0</v>
      </c>
      <c r="Q62" s="177">
        <v>0</v>
      </c>
      <c r="R62" s="177">
        <v>0</v>
      </c>
      <c r="S62" s="177">
        <v>0</v>
      </c>
      <c r="T62" s="177">
        <v>0</v>
      </c>
      <c r="U62" s="177">
        <v>0</v>
      </c>
      <c r="V62" s="177">
        <v>0</v>
      </c>
      <c r="W62" s="177">
        <v>0</v>
      </c>
      <c r="X62" s="177">
        <v>0</v>
      </c>
      <c r="Y62" s="177">
        <v>0</v>
      </c>
      <c r="Z62" s="177">
        <v>0</v>
      </c>
      <c r="AA62" s="177">
        <v>0</v>
      </c>
      <c r="AB62" s="177">
        <v>0</v>
      </c>
      <c r="AC62" s="177">
        <v>0</v>
      </c>
      <c r="AD62" s="177">
        <v>0</v>
      </c>
      <c r="AE62" s="177">
        <v>0</v>
      </c>
      <c r="AF62" s="177">
        <v>0</v>
      </c>
      <c r="AG62" s="177">
        <v>0</v>
      </c>
      <c r="AH62" s="177">
        <v>0</v>
      </c>
      <c r="AI62" s="177">
        <v>0</v>
      </c>
      <c r="AJ62" s="177">
        <v>0</v>
      </c>
      <c r="AK62" s="177">
        <v>0</v>
      </c>
      <c r="AL62" s="177">
        <v>0</v>
      </c>
      <c r="AM62" s="177">
        <v>0</v>
      </c>
      <c r="AN62" s="177">
        <v>0</v>
      </c>
      <c r="AO62" s="177">
        <v>0</v>
      </c>
      <c r="AP62" s="177">
        <v>0</v>
      </c>
      <c r="AQ62" s="177">
        <v>0</v>
      </c>
      <c r="AR62" s="177">
        <v>0</v>
      </c>
      <c r="AS62" s="177">
        <v>0</v>
      </c>
      <c r="AT62" s="177">
        <v>0</v>
      </c>
      <c r="AU62" s="177">
        <v>0</v>
      </c>
      <c r="AV62" s="177">
        <v>0</v>
      </c>
      <c r="AW62" s="177">
        <v>0</v>
      </c>
      <c r="AX62" s="177">
        <v>0</v>
      </c>
      <c r="AY62" s="177">
        <v>0</v>
      </c>
      <c r="AZ62" s="177">
        <v>0</v>
      </c>
      <c r="BA62" s="177">
        <v>0</v>
      </c>
      <c r="BB62" s="177">
        <v>0</v>
      </c>
      <c r="BC62" s="177">
        <v>0</v>
      </c>
      <c r="BD62" s="177">
        <v>0</v>
      </c>
      <c r="BE62" s="177">
        <v>0</v>
      </c>
      <c r="BF62" s="177">
        <v>0</v>
      </c>
      <c r="BG62" s="177">
        <v>0</v>
      </c>
      <c r="BH62" s="177">
        <v>0</v>
      </c>
      <c r="BI62" s="177">
        <v>0</v>
      </c>
      <c r="BJ62" s="177">
        <v>0</v>
      </c>
      <c r="BK62" s="177">
        <v>0</v>
      </c>
      <c r="BL62" s="177">
        <v>0</v>
      </c>
      <c r="BM62" s="177">
        <v>0</v>
      </c>
      <c r="BN62" s="177">
        <v>0</v>
      </c>
      <c r="BO62" s="177">
        <v>0</v>
      </c>
      <c r="BP62" s="177">
        <v>0</v>
      </c>
      <c r="BQ62" s="177">
        <v>0</v>
      </c>
      <c r="BR62" s="177">
        <v>0</v>
      </c>
      <c r="BS62" s="177">
        <v>0</v>
      </c>
      <c r="BT62" s="177">
        <v>0</v>
      </c>
      <c r="BU62" s="177">
        <v>0</v>
      </c>
      <c r="BV62" s="177">
        <v>0</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M62" s="177">
        <v>0</v>
      </c>
      <c r="CN62" s="177">
        <v>0</v>
      </c>
      <c r="CO62" s="177">
        <v>0</v>
      </c>
      <c r="CP62" s="177">
        <v>0</v>
      </c>
      <c r="CQ62" s="177">
        <v>0</v>
      </c>
      <c r="CR62" s="177">
        <v>0</v>
      </c>
      <c r="CS62" s="177">
        <v>0</v>
      </c>
      <c r="CT62" s="177">
        <v>0</v>
      </c>
      <c r="CU62" s="177">
        <v>0</v>
      </c>
      <c r="CV62" s="177">
        <v>0</v>
      </c>
      <c r="CW62" s="178">
        <v>0</v>
      </c>
    </row>
    <row r="63" spans="1:101" s="72" customFormat="1" ht="20.100000000000001" customHeight="1" x14ac:dyDescent="0.25">
      <c r="A63" s="94" t="s">
        <v>123</v>
      </c>
      <c r="B63" s="97">
        <v>0</v>
      </c>
      <c r="C63" s="179">
        <v>0</v>
      </c>
      <c r="D63" s="179">
        <v>0</v>
      </c>
      <c r="E63" s="179">
        <v>0</v>
      </c>
      <c r="F63" s="179">
        <v>0</v>
      </c>
      <c r="G63" s="179">
        <v>0</v>
      </c>
      <c r="H63" s="179">
        <v>0</v>
      </c>
      <c r="I63" s="179">
        <v>0</v>
      </c>
      <c r="J63" s="179">
        <v>0</v>
      </c>
      <c r="K63" s="179">
        <v>0</v>
      </c>
      <c r="L63" s="179">
        <v>0</v>
      </c>
      <c r="M63" s="179">
        <v>0</v>
      </c>
      <c r="N63" s="179">
        <v>0</v>
      </c>
      <c r="O63" s="179">
        <v>0</v>
      </c>
      <c r="P63" s="179">
        <v>0</v>
      </c>
      <c r="Q63" s="179">
        <v>0</v>
      </c>
      <c r="R63" s="179">
        <v>0</v>
      </c>
      <c r="S63" s="179">
        <v>0</v>
      </c>
      <c r="T63" s="179">
        <v>0</v>
      </c>
      <c r="U63" s="179">
        <v>0</v>
      </c>
      <c r="V63" s="179">
        <v>0</v>
      </c>
      <c r="W63" s="179">
        <v>0</v>
      </c>
      <c r="X63" s="179">
        <v>0</v>
      </c>
      <c r="Y63" s="179">
        <v>0</v>
      </c>
      <c r="Z63" s="179">
        <v>0</v>
      </c>
      <c r="AA63" s="179">
        <v>0</v>
      </c>
      <c r="AB63" s="179">
        <v>0</v>
      </c>
      <c r="AC63" s="179">
        <v>0</v>
      </c>
      <c r="AD63" s="179">
        <v>0</v>
      </c>
      <c r="AE63" s="179">
        <v>0</v>
      </c>
      <c r="AF63" s="179">
        <v>0</v>
      </c>
      <c r="AG63" s="179">
        <v>0</v>
      </c>
      <c r="AH63" s="179">
        <v>0</v>
      </c>
      <c r="AI63" s="179">
        <v>0</v>
      </c>
      <c r="AJ63" s="179">
        <v>0</v>
      </c>
      <c r="AK63" s="179">
        <v>0</v>
      </c>
      <c r="AL63" s="179">
        <v>0</v>
      </c>
      <c r="AM63" s="179">
        <v>0</v>
      </c>
      <c r="AN63" s="179">
        <v>0</v>
      </c>
      <c r="AO63" s="179">
        <v>0</v>
      </c>
      <c r="AP63" s="179">
        <v>0</v>
      </c>
      <c r="AQ63" s="179">
        <v>0</v>
      </c>
      <c r="AR63" s="179">
        <v>0</v>
      </c>
      <c r="AS63" s="179">
        <v>0</v>
      </c>
      <c r="AT63" s="179">
        <v>0</v>
      </c>
      <c r="AU63" s="179">
        <v>0</v>
      </c>
      <c r="AV63" s="179">
        <v>0</v>
      </c>
      <c r="AW63" s="179">
        <v>0</v>
      </c>
      <c r="AX63" s="179">
        <v>0</v>
      </c>
      <c r="AY63" s="179">
        <v>0</v>
      </c>
      <c r="AZ63" s="179">
        <v>0</v>
      </c>
      <c r="BA63" s="179">
        <v>0</v>
      </c>
      <c r="BB63" s="179">
        <v>0</v>
      </c>
      <c r="BC63" s="179">
        <v>0</v>
      </c>
      <c r="BD63" s="179">
        <v>0</v>
      </c>
      <c r="BE63" s="179">
        <v>0</v>
      </c>
      <c r="BF63" s="179">
        <v>0</v>
      </c>
      <c r="BG63" s="179">
        <v>0</v>
      </c>
      <c r="BH63" s="179">
        <v>0</v>
      </c>
      <c r="BI63" s="179">
        <v>0</v>
      </c>
      <c r="BJ63" s="179">
        <v>0</v>
      </c>
      <c r="BK63" s="179">
        <v>0</v>
      </c>
      <c r="BL63" s="179">
        <v>0</v>
      </c>
      <c r="BM63" s="179">
        <v>0</v>
      </c>
      <c r="BN63" s="179">
        <v>0</v>
      </c>
      <c r="BO63" s="179">
        <v>0</v>
      </c>
      <c r="BP63" s="179">
        <v>0</v>
      </c>
      <c r="BQ63" s="179">
        <v>0</v>
      </c>
      <c r="BR63" s="179">
        <v>0</v>
      </c>
      <c r="BS63" s="179">
        <v>0</v>
      </c>
      <c r="BT63" s="179">
        <v>0</v>
      </c>
      <c r="BU63" s="179">
        <v>0</v>
      </c>
      <c r="BV63" s="179">
        <v>0</v>
      </c>
      <c r="BW63" s="179">
        <v>0</v>
      </c>
      <c r="BX63" s="179">
        <v>0</v>
      </c>
      <c r="BY63" s="179">
        <v>0</v>
      </c>
      <c r="BZ63" s="179">
        <v>0</v>
      </c>
      <c r="CA63" s="179">
        <v>0</v>
      </c>
      <c r="CB63" s="179">
        <v>0</v>
      </c>
      <c r="CC63" s="179">
        <v>0</v>
      </c>
      <c r="CD63" s="179">
        <v>0</v>
      </c>
      <c r="CE63" s="179">
        <v>0</v>
      </c>
      <c r="CF63" s="179">
        <v>0</v>
      </c>
      <c r="CG63" s="179">
        <v>0</v>
      </c>
      <c r="CH63" s="179">
        <v>0</v>
      </c>
      <c r="CI63" s="179">
        <v>0</v>
      </c>
      <c r="CJ63" s="179">
        <v>0</v>
      </c>
      <c r="CK63" s="179">
        <v>0</v>
      </c>
      <c r="CL63" s="179">
        <v>0</v>
      </c>
      <c r="CM63" s="179">
        <v>0</v>
      </c>
      <c r="CN63" s="179">
        <v>0</v>
      </c>
      <c r="CO63" s="179">
        <v>0</v>
      </c>
      <c r="CP63" s="179">
        <v>0</v>
      </c>
      <c r="CQ63" s="179">
        <v>0</v>
      </c>
      <c r="CR63" s="179">
        <v>0</v>
      </c>
      <c r="CS63" s="179">
        <v>0</v>
      </c>
      <c r="CT63" s="179">
        <v>0</v>
      </c>
      <c r="CU63" s="179">
        <v>0</v>
      </c>
      <c r="CV63" s="179">
        <v>0</v>
      </c>
      <c r="CW63" s="180">
        <v>0</v>
      </c>
    </row>
    <row r="64" spans="1:101" s="72" customFormat="1" ht="20.100000000000001" customHeight="1" x14ac:dyDescent="0.25">
      <c r="A64" s="94" t="s">
        <v>125</v>
      </c>
      <c r="B64" s="98">
        <v>60</v>
      </c>
      <c r="C64" s="181">
        <v>60</v>
      </c>
      <c r="D64" s="181">
        <v>60</v>
      </c>
      <c r="E64" s="181">
        <v>60</v>
      </c>
      <c r="F64" s="181">
        <v>60</v>
      </c>
      <c r="G64" s="181">
        <v>60</v>
      </c>
      <c r="H64" s="181">
        <v>60</v>
      </c>
      <c r="I64" s="181">
        <v>60</v>
      </c>
      <c r="J64" s="181">
        <v>60</v>
      </c>
      <c r="K64" s="181">
        <v>60</v>
      </c>
      <c r="L64" s="181">
        <v>60</v>
      </c>
      <c r="M64" s="181">
        <v>60</v>
      </c>
      <c r="N64" s="181">
        <v>60</v>
      </c>
      <c r="O64" s="181">
        <v>60</v>
      </c>
      <c r="P64" s="181">
        <v>60</v>
      </c>
      <c r="Q64" s="181">
        <v>60</v>
      </c>
      <c r="R64" s="181">
        <v>60</v>
      </c>
      <c r="S64" s="181">
        <v>60</v>
      </c>
      <c r="T64" s="181">
        <v>60</v>
      </c>
      <c r="U64" s="181">
        <v>60</v>
      </c>
      <c r="V64" s="181">
        <v>60</v>
      </c>
      <c r="W64" s="181">
        <v>60</v>
      </c>
      <c r="X64" s="181">
        <v>60</v>
      </c>
      <c r="Y64" s="181">
        <v>60</v>
      </c>
      <c r="Z64" s="181">
        <v>60</v>
      </c>
      <c r="AA64" s="181">
        <v>60</v>
      </c>
      <c r="AB64" s="181">
        <v>60</v>
      </c>
      <c r="AC64" s="181">
        <v>60</v>
      </c>
      <c r="AD64" s="181">
        <v>60</v>
      </c>
      <c r="AE64" s="181">
        <v>60</v>
      </c>
      <c r="AF64" s="181">
        <v>60</v>
      </c>
      <c r="AG64" s="181">
        <v>60</v>
      </c>
      <c r="AH64" s="181">
        <v>60</v>
      </c>
      <c r="AI64" s="181">
        <v>60</v>
      </c>
      <c r="AJ64" s="181">
        <v>60</v>
      </c>
      <c r="AK64" s="181">
        <v>60</v>
      </c>
      <c r="AL64" s="181">
        <v>60</v>
      </c>
      <c r="AM64" s="181">
        <v>60</v>
      </c>
      <c r="AN64" s="181">
        <v>60</v>
      </c>
      <c r="AO64" s="181">
        <v>60</v>
      </c>
      <c r="AP64" s="181">
        <v>60</v>
      </c>
      <c r="AQ64" s="181">
        <v>60</v>
      </c>
      <c r="AR64" s="181">
        <v>60</v>
      </c>
      <c r="AS64" s="181">
        <v>60</v>
      </c>
      <c r="AT64" s="181">
        <v>60</v>
      </c>
      <c r="AU64" s="181">
        <v>60</v>
      </c>
      <c r="AV64" s="181">
        <v>60</v>
      </c>
      <c r="AW64" s="181">
        <v>60</v>
      </c>
      <c r="AX64" s="181">
        <v>60</v>
      </c>
      <c r="AY64" s="181">
        <v>60</v>
      </c>
      <c r="AZ64" s="181">
        <v>60</v>
      </c>
      <c r="BA64" s="181">
        <v>60</v>
      </c>
      <c r="BB64" s="181">
        <v>60</v>
      </c>
      <c r="BC64" s="181">
        <v>60</v>
      </c>
      <c r="BD64" s="181">
        <v>60</v>
      </c>
      <c r="BE64" s="181">
        <v>60</v>
      </c>
      <c r="BF64" s="181">
        <v>60</v>
      </c>
      <c r="BG64" s="181">
        <v>60</v>
      </c>
      <c r="BH64" s="181">
        <v>60</v>
      </c>
      <c r="BI64" s="181">
        <v>60</v>
      </c>
      <c r="BJ64" s="181">
        <v>60</v>
      </c>
      <c r="BK64" s="181">
        <v>60</v>
      </c>
      <c r="BL64" s="181">
        <v>60</v>
      </c>
      <c r="BM64" s="181">
        <v>60</v>
      </c>
      <c r="BN64" s="181">
        <v>60</v>
      </c>
      <c r="BO64" s="181">
        <v>60</v>
      </c>
      <c r="BP64" s="181">
        <v>60</v>
      </c>
      <c r="BQ64" s="181">
        <v>60</v>
      </c>
      <c r="BR64" s="181">
        <v>60</v>
      </c>
      <c r="BS64" s="181">
        <v>60</v>
      </c>
      <c r="BT64" s="181">
        <v>60</v>
      </c>
      <c r="BU64" s="181">
        <v>60</v>
      </c>
      <c r="BV64" s="181">
        <v>60</v>
      </c>
      <c r="BW64" s="181">
        <v>60</v>
      </c>
      <c r="BX64" s="181">
        <v>60</v>
      </c>
      <c r="BY64" s="181">
        <v>60</v>
      </c>
      <c r="BZ64" s="181">
        <v>60</v>
      </c>
      <c r="CA64" s="181">
        <v>60</v>
      </c>
      <c r="CB64" s="181">
        <v>60</v>
      </c>
      <c r="CC64" s="181">
        <v>60</v>
      </c>
      <c r="CD64" s="181">
        <v>60</v>
      </c>
      <c r="CE64" s="181">
        <v>60</v>
      </c>
      <c r="CF64" s="181">
        <v>60</v>
      </c>
      <c r="CG64" s="181">
        <v>60</v>
      </c>
      <c r="CH64" s="181">
        <v>60</v>
      </c>
      <c r="CI64" s="181">
        <v>60</v>
      </c>
      <c r="CJ64" s="181">
        <v>60</v>
      </c>
      <c r="CK64" s="181">
        <v>60</v>
      </c>
      <c r="CL64" s="181">
        <v>60</v>
      </c>
      <c r="CM64" s="181">
        <v>60</v>
      </c>
      <c r="CN64" s="181">
        <v>60</v>
      </c>
      <c r="CO64" s="181">
        <v>60</v>
      </c>
      <c r="CP64" s="181">
        <v>60</v>
      </c>
      <c r="CQ64" s="181">
        <v>60</v>
      </c>
      <c r="CR64" s="181">
        <v>60</v>
      </c>
      <c r="CS64" s="181">
        <v>60</v>
      </c>
      <c r="CT64" s="181">
        <v>60</v>
      </c>
      <c r="CU64" s="181">
        <v>60</v>
      </c>
      <c r="CV64" s="181">
        <v>60</v>
      </c>
      <c r="CW64" s="182">
        <v>60</v>
      </c>
    </row>
    <row r="65" spans="1:201" s="72" customFormat="1" ht="20.100000000000001" customHeight="1" x14ac:dyDescent="0.25">
      <c r="A65" s="89" t="s">
        <v>247</v>
      </c>
      <c r="B65" s="90" t="str">
        <f t="shared" ref="B65:AG65" si="61">$A65</f>
        <v>Fach / Modul / Lernfeld / Aktivierung Sonstiges</v>
      </c>
      <c r="C65" s="118" t="str">
        <f t="shared" si="61"/>
        <v>Fach / Modul / Lernfeld / Aktivierung Sonstiges</v>
      </c>
      <c r="D65" s="118" t="str">
        <f t="shared" si="61"/>
        <v>Fach / Modul / Lernfeld / Aktivierung Sonstiges</v>
      </c>
      <c r="E65" s="118" t="str">
        <f t="shared" si="61"/>
        <v>Fach / Modul / Lernfeld / Aktivierung Sonstiges</v>
      </c>
      <c r="F65" s="118" t="str">
        <f t="shared" si="61"/>
        <v>Fach / Modul / Lernfeld / Aktivierung Sonstiges</v>
      </c>
      <c r="G65" s="118" t="str">
        <f t="shared" si="61"/>
        <v>Fach / Modul / Lernfeld / Aktivierung Sonstiges</v>
      </c>
      <c r="H65" s="118" t="str">
        <f t="shared" si="61"/>
        <v>Fach / Modul / Lernfeld / Aktivierung Sonstiges</v>
      </c>
      <c r="I65" s="118" t="str">
        <f t="shared" si="61"/>
        <v>Fach / Modul / Lernfeld / Aktivierung Sonstiges</v>
      </c>
      <c r="J65" s="118" t="str">
        <f t="shared" si="61"/>
        <v>Fach / Modul / Lernfeld / Aktivierung Sonstiges</v>
      </c>
      <c r="K65" s="118" t="str">
        <f t="shared" si="61"/>
        <v>Fach / Modul / Lernfeld / Aktivierung Sonstiges</v>
      </c>
      <c r="L65" s="118" t="str">
        <f t="shared" si="61"/>
        <v>Fach / Modul / Lernfeld / Aktivierung Sonstiges</v>
      </c>
      <c r="M65" s="118" t="str">
        <f t="shared" si="61"/>
        <v>Fach / Modul / Lernfeld / Aktivierung Sonstiges</v>
      </c>
      <c r="N65" s="118" t="str">
        <f t="shared" si="61"/>
        <v>Fach / Modul / Lernfeld / Aktivierung Sonstiges</v>
      </c>
      <c r="O65" s="118" t="str">
        <f t="shared" si="61"/>
        <v>Fach / Modul / Lernfeld / Aktivierung Sonstiges</v>
      </c>
      <c r="P65" s="118" t="str">
        <f t="shared" si="61"/>
        <v>Fach / Modul / Lernfeld / Aktivierung Sonstiges</v>
      </c>
      <c r="Q65" s="118" t="str">
        <f t="shared" si="61"/>
        <v>Fach / Modul / Lernfeld / Aktivierung Sonstiges</v>
      </c>
      <c r="R65" s="118" t="str">
        <f t="shared" si="61"/>
        <v>Fach / Modul / Lernfeld / Aktivierung Sonstiges</v>
      </c>
      <c r="S65" s="118" t="str">
        <f t="shared" si="61"/>
        <v>Fach / Modul / Lernfeld / Aktivierung Sonstiges</v>
      </c>
      <c r="T65" s="118" t="str">
        <f t="shared" si="61"/>
        <v>Fach / Modul / Lernfeld / Aktivierung Sonstiges</v>
      </c>
      <c r="U65" s="118" t="str">
        <f t="shared" si="61"/>
        <v>Fach / Modul / Lernfeld / Aktivierung Sonstiges</v>
      </c>
      <c r="V65" s="118" t="str">
        <f t="shared" si="61"/>
        <v>Fach / Modul / Lernfeld / Aktivierung Sonstiges</v>
      </c>
      <c r="W65" s="118" t="str">
        <f t="shared" si="61"/>
        <v>Fach / Modul / Lernfeld / Aktivierung Sonstiges</v>
      </c>
      <c r="X65" s="118" t="str">
        <f t="shared" si="61"/>
        <v>Fach / Modul / Lernfeld / Aktivierung Sonstiges</v>
      </c>
      <c r="Y65" s="118" t="str">
        <f t="shared" si="61"/>
        <v>Fach / Modul / Lernfeld / Aktivierung Sonstiges</v>
      </c>
      <c r="Z65" s="118" t="str">
        <f t="shared" si="61"/>
        <v>Fach / Modul / Lernfeld / Aktivierung Sonstiges</v>
      </c>
      <c r="AA65" s="118" t="str">
        <f t="shared" si="61"/>
        <v>Fach / Modul / Lernfeld / Aktivierung Sonstiges</v>
      </c>
      <c r="AB65" s="118" t="str">
        <f t="shared" si="61"/>
        <v>Fach / Modul / Lernfeld / Aktivierung Sonstiges</v>
      </c>
      <c r="AC65" s="118" t="str">
        <f t="shared" si="61"/>
        <v>Fach / Modul / Lernfeld / Aktivierung Sonstiges</v>
      </c>
      <c r="AD65" s="118" t="str">
        <f t="shared" si="61"/>
        <v>Fach / Modul / Lernfeld / Aktivierung Sonstiges</v>
      </c>
      <c r="AE65" s="118" t="str">
        <f t="shared" si="61"/>
        <v>Fach / Modul / Lernfeld / Aktivierung Sonstiges</v>
      </c>
      <c r="AF65" s="118" t="str">
        <f t="shared" si="61"/>
        <v>Fach / Modul / Lernfeld / Aktivierung Sonstiges</v>
      </c>
      <c r="AG65" s="118" t="str">
        <f t="shared" si="61"/>
        <v>Fach / Modul / Lernfeld / Aktivierung Sonstiges</v>
      </c>
      <c r="AH65" s="118" t="str">
        <f t="shared" ref="AH65:BM65" si="62">$A65</f>
        <v>Fach / Modul / Lernfeld / Aktivierung Sonstiges</v>
      </c>
      <c r="AI65" s="118" t="str">
        <f t="shared" si="62"/>
        <v>Fach / Modul / Lernfeld / Aktivierung Sonstiges</v>
      </c>
      <c r="AJ65" s="118" t="str">
        <f t="shared" si="62"/>
        <v>Fach / Modul / Lernfeld / Aktivierung Sonstiges</v>
      </c>
      <c r="AK65" s="118" t="str">
        <f t="shared" si="62"/>
        <v>Fach / Modul / Lernfeld / Aktivierung Sonstiges</v>
      </c>
      <c r="AL65" s="118" t="str">
        <f t="shared" si="62"/>
        <v>Fach / Modul / Lernfeld / Aktivierung Sonstiges</v>
      </c>
      <c r="AM65" s="118" t="str">
        <f t="shared" si="62"/>
        <v>Fach / Modul / Lernfeld / Aktivierung Sonstiges</v>
      </c>
      <c r="AN65" s="118" t="str">
        <f t="shared" si="62"/>
        <v>Fach / Modul / Lernfeld / Aktivierung Sonstiges</v>
      </c>
      <c r="AO65" s="118" t="str">
        <f t="shared" si="62"/>
        <v>Fach / Modul / Lernfeld / Aktivierung Sonstiges</v>
      </c>
      <c r="AP65" s="118" t="str">
        <f t="shared" si="62"/>
        <v>Fach / Modul / Lernfeld / Aktivierung Sonstiges</v>
      </c>
      <c r="AQ65" s="118" t="str">
        <f t="shared" si="62"/>
        <v>Fach / Modul / Lernfeld / Aktivierung Sonstiges</v>
      </c>
      <c r="AR65" s="118" t="str">
        <f t="shared" si="62"/>
        <v>Fach / Modul / Lernfeld / Aktivierung Sonstiges</v>
      </c>
      <c r="AS65" s="118" t="str">
        <f t="shared" si="62"/>
        <v>Fach / Modul / Lernfeld / Aktivierung Sonstiges</v>
      </c>
      <c r="AT65" s="118" t="str">
        <f t="shared" si="62"/>
        <v>Fach / Modul / Lernfeld / Aktivierung Sonstiges</v>
      </c>
      <c r="AU65" s="118" t="str">
        <f t="shared" si="62"/>
        <v>Fach / Modul / Lernfeld / Aktivierung Sonstiges</v>
      </c>
      <c r="AV65" s="118" t="str">
        <f t="shared" si="62"/>
        <v>Fach / Modul / Lernfeld / Aktivierung Sonstiges</v>
      </c>
      <c r="AW65" s="118" t="str">
        <f t="shared" si="62"/>
        <v>Fach / Modul / Lernfeld / Aktivierung Sonstiges</v>
      </c>
      <c r="AX65" s="118" t="str">
        <f t="shared" si="62"/>
        <v>Fach / Modul / Lernfeld / Aktivierung Sonstiges</v>
      </c>
      <c r="AY65" s="118" t="str">
        <f t="shared" si="62"/>
        <v>Fach / Modul / Lernfeld / Aktivierung Sonstiges</v>
      </c>
      <c r="AZ65" s="118" t="str">
        <f t="shared" si="62"/>
        <v>Fach / Modul / Lernfeld / Aktivierung Sonstiges</v>
      </c>
      <c r="BA65" s="118" t="str">
        <f t="shared" si="62"/>
        <v>Fach / Modul / Lernfeld / Aktivierung Sonstiges</v>
      </c>
      <c r="BB65" s="118" t="str">
        <f t="shared" si="62"/>
        <v>Fach / Modul / Lernfeld / Aktivierung Sonstiges</v>
      </c>
      <c r="BC65" s="118" t="str">
        <f t="shared" si="62"/>
        <v>Fach / Modul / Lernfeld / Aktivierung Sonstiges</v>
      </c>
      <c r="BD65" s="118" t="str">
        <f t="shared" si="62"/>
        <v>Fach / Modul / Lernfeld / Aktivierung Sonstiges</v>
      </c>
      <c r="BE65" s="118" t="str">
        <f t="shared" si="62"/>
        <v>Fach / Modul / Lernfeld / Aktivierung Sonstiges</v>
      </c>
      <c r="BF65" s="118" t="str">
        <f t="shared" si="62"/>
        <v>Fach / Modul / Lernfeld / Aktivierung Sonstiges</v>
      </c>
      <c r="BG65" s="118" t="str">
        <f t="shared" si="62"/>
        <v>Fach / Modul / Lernfeld / Aktivierung Sonstiges</v>
      </c>
      <c r="BH65" s="118" t="str">
        <f t="shared" si="62"/>
        <v>Fach / Modul / Lernfeld / Aktivierung Sonstiges</v>
      </c>
      <c r="BI65" s="118" t="str">
        <f t="shared" si="62"/>
        <v>Fach / Modul / Lernfeld / Aktivierung Sonstiges</v>
      </c>
      <c r="BJ65" s="118" t="str">
        <f t="shared" si="62"/>
        <v>Fach / Modul / Lernfeld / Aktivierung Sonstiges</v>
      </c>
      <c r="BK65" s="118" t="str">
        <f t="shared" si="62"/>
        <v>Fach / Modul / Lernfeld / Aktivierung Sonstiges</v>
      </c>
      <c r="BL65" s="118" t="str">
        <f t="shared" si="62"/>
        <v>Fach / Modul / Lernfeld / Aktivierung Sonstiges</v>
      </c>
      <c r="BM65" s="118" t="str">
        <f t="shared" si="62"/>
        <v>Fach / Modul / Lernfeld / Aktivierung Sonstiges</v>
      </c>
      <c r="BN65" s="118" t="str">
        <f t="shared" ref="BN65:CW65" si="63">$A65</f>
        <v>Fach / Modul / Lernfeld / Aktivierung Sonstiges</v>
      </c>
      <c r="BO65" s="118" t="str">
        <f t="shared" si="63"/>
        <v>Fach / Modul / Lernfeld / Aktivierung Sonstiges</v>
      </c>
      <c r="BP65" s="118" t="str">
        <f t="shared" si="63"/>
        <v>Fach / Modul / Lernfeld / Aktivierung Sonstiges</v>
      </c>
      <c r="BQ65" s="118" t="str">
        <f t="shared" si="63"/>
        <v>Fach / Modul / Lernfeld / Aktivierung Sonstiges</v>
      </c>
      <c r="BR65" s="118" t="str">
        <f t="shared" si="63"/>
        <v>Fach / Modul / Lernfeld / Aktivierung Sonstiges</v>
      </c>
      <c r="BS65" s="118" t="str">
        <f t="shared" si="63"/>
        <v>Fach / Modul / Lernfeld / Aktivierung Sonstiges</v>
      </c>
      <c r="BT65" s="118" t="str">
        <f t="shared" si="63"/>
        <v>Fach / Modul / Lernfeld / Aktivierung Sonstiges</v>
      </c>
      <c r="BU65" s="118" t="str">
        <f t="shared" si="63"/>
        <v>Fach / Modul / Lernfeld / Aktivierung Sonstiges</v>
      </c>
      <c r="BV65" s="118" t="str">
        <f t="shared" si="63"/>
        <v>Fach / Modul / Lernfeld / Aktivierung Sonstiges</v>
      </c>
      <c r="BW65" s="118" t="str">
        <f t="shared" si="63"/>
        <v>Fach / Modul / Lernfeld / Aktivierung Sonstiges</v>
      </c>
      <c r="BX65" s="118" t="str">
        <f t="shared" si="63"/>
        <v>Fach / Modul / Lernfeld / Aktivierung Sonstiges</v>
      </c>
      <c r="BY65" s="118" t="str">
        <f t="shared" si="63"/>
        <v>Fach / Modul / Lernfeld / Aktivierung Sonstiges</v>
      </c>
      <c r="BZ65" s="118" t="str">
        <f t="shared" si="63"/>
        <v>Fach / Modul / Lernfeld / Aktivierung Sonstiges</v>
      </c>
      <c r="CA65" s="118" t="str">
        <f t="shared" si="63"/>
        <v>Fach / Modul / Lernfeld / Aktivierung Sonstiges</v>
      </c>
      <c r="CB65" s="118" t="str">
        <f t="shared" si="63"/>
        <v>Fach / Modul / Lernfeld / Aktivierung Sonstiges</v>
      </c>
      <c r="CC65" s="118" t="str">
        <f t="shared" si="63"/>
        <v>Fach / Modul / Lernfeld / Aktivierung Sonstiges</v>
      </c>
      <c r="CD65" s="118" t="str">
        <f t="shared" si="63"/>
        <v>Fach / Modul / Lernfeld / Aktivierung Sonstiges</v>
      </c>
      <c r="CE65" s="118" t="str">
        <f t="shared" si="63"/>
        <v>Fach / Modul / Lernfeld / Aktivierung Sonstiges</v>
      </c>
      <c r="CF65" s="118" t="str">
        <f t="shared" si="63"/>
        <v>Fach / Modul / Lernfeld / Aktivierung Sonstiges</v>
      </c>
      <c r="CG65" s="118" t="str">
        <f t="shared" si="63"/>
        <v>Fach / Modul / Lernfeld / Aktivierung Sonstiges</v>
      </c>
      <c r="CH65" s="118" t="str">
        <f t="shared" si="63"/>
        <v>Fach / Modul / Lernfeld / Aktivierung Sonstiges</v>
      </c>
      <c r="CI65" s="118" t="str">
        <f t="shared" si="63"/>
        <v>Fach / Modul / Lernfeld / Aktivierung Sonstiges</v>
      </c>
      <c r="CJ65" s="118" t="str">
        <f t="shared" si="63"/>
        <v>Fach / Modul / Lernfeld / Aktivierung Sonstiges</v>
      </c>
      <c r="CK65" s="118" t="str">
        <f t="shared" si="63"/>
        <v>Fach / Modul / Lernfeld / Aktivierung Sonstiges</v>
      </c>
      <c r="CL65" s="118" t="str">
        <f t="shared" si="63"/>
        <v>Fach / Modul / Lernfeld / Aktivierung Sonstiges</v>
      </c>
      <c r="CM65" s="118" t="str">
        <f t="shared" si="63"/>
        <v>Fach / Modul / Lernfeld / Aktivierung Sonstiges</v>
      </c>
      <c r="CN65" s="118" t="str">
        <f t="shared" si="63"/>
        <v>Fach / Modul / Lernfeld / Aktivierung Sonstiges</v>
      </c>
      <c r="CO65" s="118" t="str">
        <f t="shared" si="63"/>
        <v>Fach / Modul / Lernfeld / Aktivierung Sonstiges</v>
      </c>
      <c r="CP65" s="118" t="str">
        <f t="shared" si="63"/>
        <v>Fach / Modul / Lernfeld / Aktivierung Sonstiges</v>
      </c>
      <c r="CQ65" s="118" t="str">
        <f t="shared" si="63"/>
        <v>Fach / Modul / Lernfeld / Aktivierung Sonstiges</v>
      </c>
      <c r="CR65" s="118" t="str">
        <f t="shared" si="63"/>
        <v>Fach / Modul / Lernfeld / Aktivierung Sonstiges</v>
      </c>
      <c r="CS65" s="118" t="str">
        <f t="shared" si="63"/>
        <v>Fach / Modul / Lernfeld / Aktivierung Sonstiges</v>
      </c>
      <c r="CT65" s="118" t="str">
        <f t="shared" si="63"/>
        <v>Fach / Modul / Lernfeld / Aktivierung Sonstiges</v>
      </c>
      <c r="CU65" s="118" t="str">
        <f t="shared" si="63"/>
        <v>Fach / Modul / Lernfeld / Aktivierung Sonstiges</v>
      </c>
      <c r="CV65" s="118" t="str">
        <f t="shared" si="63"/>
        <v>Fach / Modul / Lernfeld / Aktivierung Sonstiges</v>
      </c>
      <c r="CW65" s="170" t="str">
        <f t="shared" si="63"/>
        <v>Fach / Modul / Lernfeld / Aktivierung Sonstiges</v>
      </c>
    </row>
    <row r="66" spans="1:201" s="72" customFormat="1" ht="20.100000000000001" customHeight="1" x14ac:dyDescent="0.25">
      <c r="A66" s="89" t="s">
        <v>124</v>
      </c>
      <c r="B66" s="91">
        <v>0</v>
      </c>
      <c r="C66" s="171">
        <v>0</v>
      </c>
      <c r="D66" s="171">
        <v>0</v>
      </c>
      <c r="E66" s="171">
        <v>0</v>
      </c>
      <c r="F66" s="171">
        <v>0</v>
      </c>
      <c r="G66" s="171">
        <v>0</v>
      </c>
      <c r="H66" s="171">
        <v>0</v>
      </c>
      <c r="I66" s="171">
        <v>0</v>
      </c>
      <c r="J66" s="171">
        <v>0</v>
      </c>
      <c r="K66" s="171">
        <v>0</v>
      </c>
      <c r="L66" s="171">
        <v>0</v>
      </c>
      <c r="M66" s="171">
        <v>0</v>
      </c>
      <c r="N66" s="171">
        <v>0</v>
      </c>
      <c r="O66" s="171">
        <v>0</v>
      </c>
      <c r="P66" s="171">
        <v>0</v>
      </c>
      <c r="Q66" s="171">
        <v>0</v>
      </c>
      <c r="R66" s="171">
        <v>0</v>
      </c>
      <c r="S66" s="171">
        <v>0</v>
      </c>
      <c r="T66" s="171">
        <v>0</v>
      </c>
      <c r="U66" s="171">
        <v>0</v>
      </c>
      <c r="V66" s="171">
        <v>0</v>
      </c>
      <c r="W66" s="171">
        <v>0</v>
      </c>
      <c r="X66" s="171">
        <v>0</v>
      </c>
      <c r="Y66" s="171">
        <v>0</v>
      </c>
      <c r="Z66" s="171">
        <v>0</v>
      </c>
      <c r="AA66" s="171">
        <v>0</v>
      </c>
      <c r="AB66" s="171">
        <v>0</v>
      </c>
      <c r="AC66" s="171">
        <v>0</v>
      </c>
      <c r="AD66" s="171">
        <v>0</v>
      </c>
      <c r="AE66" s="171">
        <v>0</v>
      </c>
      <c r="AF66" s="171">
        <v>0</v>
      </c>
      <c r="AG66" s="171">
        <v>0</v>
      </c>
      <c r="AH66" s="171">
        <v>0</v>
      </c>
      <c r="AI66" s="171">
        <v>0</v>
      </c>
      <c r="AJ66" s="171">
        <v>0</v>
      </c>
      <c r="AK66" s="171">
        <v>0</v>
      </c>
      <c r="AL66" s="171">
        <v>0</v>
      </c>
      <c r="AM66" s="171">
        <v>0</v>
      </c>
      <c r="AN66" s="171">
        <v>0</v>
      </c>
      <c r="AO66" s="171">
        <v>0</v>
      </c>
      <c r="AP66" s="171">
        <v>0</v>
      </c>
      <c r="AQ66" s="171">
        <v>0</v>
      </c>
      <c r="AR66" s="171">
        <v>0</v>
      </c>
      <c r="AS66" s="171">
        <v>0</v>
      </c>
      <c r="AT66" s="171">
        <v>0</v>
      </c>
      <c r="AU66" s="171">
        <v>0</v>
      </c>
      <c r="AV66" s="171">
        <v>0</v>
      </c>
      <c r="AW66" s="171">
        <v>0</v>
      </c>
      <c r="AX66" s="171">
        <v>0</v>
      </c>
      <c r="AY66" s="171">
        <v>0</v>
      </c>
      <c r="AZ66" s="171">
        <v>0</v>
      </c>
      <c r="BA66" s="171">
        <v>0</v>
      </c>
      <c r="BB66" s="171">
        <v>0</v>
      </c>
      <c r="BC66" s="171">
        <v>0</v>
      </c>
      <c r="BD66" s="171">
        <v>0</v>
      </c>
      <c r="BE66" s="171">
        <v>0</v>
      </c>
      <c r="BF66" s="171">
        <v>0</v>
      </c>
      <c r="BG66" s="171">
        <v>0</v>
      </c>
      <c r="BH66" s="171">
        <v>0</v>
      </c>
      <c r="BI66" s="171">
        <v>0</v>
      </c>
      <c r="BJ66" s="171">
        <v>0</v>
      </c>
      <c r="BK66" s="171">
        <v>0</v>
      </c>
      <c r="BL66" s="171">
        <v>0</v>
      </c>
      <c r="BM66" s="171">
        <v>0</v>
      </c>
      <c r="BN66" s="171">
        <v>0</v>
      </c>
      <c r="BO66" s="171">
        <v>0</v>
      </c>
      <c r="BP66" s="171">
        <v>0</v>
      </c>
      <c r="BQ66" s="171">
        <v>0</v>
      </c>
      <c r="BR66" s="171">
        <v>0</v>
      </c>
      <c r="BS66" s="171">
        <v>0</v>
      </c>
      <c r="BT66" s="171">
        <v>0</v>
      </c>
      <c r="BU66" s="171">
        <v>0</v>
      </c>
      <c r="BV66" s="171">
        <v>0</v>
      </c>
      <c r="BW66" s="171">
        <v>0</v>
      </c>
      <c r="BX66" s="171">
        <v>0</v>
      </c>
      <c r="BY66" s="171">
        <v>0</v>
      </c>
      <c r="BZ66" s="171">
        <v>0</v>
      </c>
      <c r="CA66" s="171">
        <v>0</v>
      </c>
      <c r="CB66" s="171">
        <v>0</v>
      </c>
      <c r="CC66" s="171">
        <v>0</v>
      </c>
      <c r="CD66" s="171">
        <v>0</v>
      </c>
      <c r="CE66" s="171">
        <v>0</v>
      </c>
      <c r="CF66" s="171">
        <v>0</v>
      </c>
      <c r="CG66" s="171">
        <v>0</v>
      </c>
      <c r="CH66" s="171">
        <v>0</v>
      </c>
      <c r="CI66" s="171">
        <v>0</v>
      </c>
      <c r="CJ66" s="171">
        <v>0</v>
      </c>
      <c r="CK66" s="171">
        <v>0</v>
      </c>
      <c r="CL66" s="171">
        <v>0</v>
      </c>
      <c r="CM66" s="171">
        <v>0</v>
      </c>
      <c r="CN66" s="171">
        <v>0</v>
      </c>
      <c r="CO66" s="171">
        <v>0</v>
      </c>
      <c r="CP66" s="171">
        <v>0</v>
      </c>
      <c r="CQ66" s="171">
        <v>0</v>
      </c>
      <c r="CR66" s="171">
        <v>0</v>
      </c>
      <c r="CS66" s="171">
        <v>0</v>
      </c>
      <c r="CT66" s="171">
        <v>0</v>
      </c>
      <c r="CU66" s="171">
        <v>0</v>
      </c>
      <c r="CV66" s="171">
        <v>0</v>
      </c>
      <c r="CW66" s="172">
        <v>0</v>
      </c>
    </row>
    <row r="67" spans="1:201" s="72" customFormat="1" ht="20.100000000000001" customHeight="1" x14ac:dyDescent="0.25">
      <c r="A67" s="89" t="s">
        <v>123</v>
      </c>
      <c r="B67" s="92">
        <v>0</v>
      </c>
      <c r="C67" s="173">
        <v>0</v>
      </c>
      <c r="D67" s="173">
        <v>0</v>
      </c>
      <c r="E67" s="173">
        <v>0</v>
      </c>
      <c r="F67" s="173">
        <v>0</v>
      </c>
      <c r="G67" s="173">
        <v>0</v>
      </c>
      <c r="H67" s="173">
        <v>0</v>
      </c>
      <c r="I67" s="173">
        <v>0</v>
      </c>
      <c r="J67" s="173">
        <v>0</v>
      </c>
      <c r="K67" s="173">
        <v>0</v>
      </c>
      <c r="L67" s="173">
        <v>0</v>
      </c>
      <c r="M67" s="173">
        <v>0</v>
      </c>
      <c r="N67" s="173">
        <v>0</v>
      </c>
      <c r="O67" s="173">
        <v>0</v>
      </c>
      <c r="P67" s="173">
        <v>0</v>
      </c>
      <c r="Q67" s="173">
        <v>0</v>
      </c>
      <c r="R67" s="173">
        <v>0</v>
      </c>
      <c r="S67" s="173">
        <v>0</v>
      </c>
      <c r="T67" s="173">
        <v>0</v>
      </c>
      <c r="U67" s="173">
        <v>0</v>
      </c>
      <c r="V67" s="173">
        <v>0</v>
      </c>
      <c r="W67" s="173">
        <v>0</v>
      </c>
      <c r="X67" s="173">
        <v>0</v>
      </c>
      <c r="Y67" s="173">
        <v>0</v>
      </c>
      <c r="Z67" s="173">
        <v>0</v>
      </c>
      <c r="AA67" s="173">
        <v>0</v>
      </c>
      <c r="AB67" s="173">
        <v>0</v>
      </c>
      <c r="AC67" s="173">
        <v>0</v>
      </c>
      <c r="AD67" s="173">
        <v>0</v>
      </c>
      <c r="AE67" s="173">
        <v>0</v>
      </c>
      <c r="AF67" s="173">
        <v>0</v>
      </c>
      <c r="AG67" s="173">
        <v>0</v>
      </c>
      <c r="AH67" s="173">
        <v>0</v>
      </c>
      <c r="AI67" s="173">
        <v>0</v>
      </c>
      <c r="AJ67" s="173">
        <v>0</v>
      </c>
      <c r="AK67" s="173">
        <v>0</v>
      </c>
      <c r="AL67" s="173">
        <v>0</v>
      </c>
      <c r="AM67" s="173">
        <v>0</v>
      </c>
      <c r="AN67" s="173">
        <v>0</v>
      </c>
      <c r="AO67" s="173">
        <v>0</v>
      </c>
      <c r="AP67" s="173">
        <v>0</v>
      </c>
      <c r="AQ67" s="173">
        <v>0</v>
      </c>
      <c r="AR67" s="173">
        <v>0</v>
      </c>
      <c r="AS67" s="173">
        <v>0</v>
      </c>
      <c r="AT67" s="173">
        <v>0</v>
      </c>
      <c r="AU67" s="173">
        <v>0</v>
      </c>
      <c r="AV67" s="173">
        <v>0</v>
      </c>
      <c r="AW67" s="173">
        <v>0</v>
      </c>
      <c r="AX67" s="173">
        <v>0</v>
      </c>
      <c r="AY67" s="173">
        <v>0</v>
      </c>
      <c r="AZ67" s="173">
        <v>0</v>
      </c>
      <c r="BA67" s="173">
        <v>0</v>
      </c>
      <c r="BB67" s="173">
        <v>0</v>
      </c>
      <c r="BC67" s="173">
        <v>0</v>
      </c>
      <c r="BD67" s="173">
        <v>0</v>
      </c>
      <c r="BE67" s="173">
        <v>0</v>
      </c>
      <c r="BF67" s="173">
        <v>0</v>
      </c>
      <c r="BG67" s="173">
        <v>0</v>
      </c>
      <c r="BH67" s="173">
        <v>0</v>
      </c>
      <c r="BI67" s="173">
        <v>0</v>
      </c>
      <c r="BJ67" s="173">
        <v>0</v>
      </c>
      <c r="BK67" s="173">
        <v>0</v>
      </c>
      <c r="BL67" s="173">
        <v>0</v>
      </c>
      <c r="BM67" s="173">
        <v>0</v>
      </c>
      <c r="BN67" s="173">
        <v>0</v>
      </c>
      <c r="BO67" s="173">
        <v>0</v>
      </c>
      <c r="BP67" s="173">
        <v>0</v>
      </c>
      <c r="BQ67" s="173">
        <v>0</v>
      </c>
      <c r="BR67" s="173">
        <v>0</v>
      </c>
      <c r="BS67" s="173">
        <v>0</v>
      </c>
      <c r="BT67" s="173">
        <v>0</v>
      </c>
      <c r="BU67" s="173">
        <v>0</v>
      </c>
      <c r="BV67" s="173">
        <v>0</v>
      </c>
      <c r="BW67" s="173">
        <v>0</v>
      </c>
      <c r="BX67" s="173">
        <v>0</v>
      </c>
      <c r="BY67" s="173">
        <v>0</v>
      </c>
      <c r="BZ67" s="173">
        <v>0</v>
      </c>
      <c r="CA67" s="173">
        <v>0</v>
      </c>
      <c r="CB67" s="173">
        <v>0</v>
      </c>
      <c r="CC67" s="173">
        <v>0</v>
      </c>
      <c r="CD67" s="173">
        <v>0</v>
      </c>
      <c r="CE67" s="173">
        <v>0</v>
      </c>
      <c r="CF67" s="173">
        <v>0</v>
      </c>
      <c r="CG67" s="173">
        <v>0</v>
      </c>
      <c r="CH67" s="173">
        <v>0</v>
      </c>
      <c r="CI67" s="173">
        <v>0</v>
      </c>
      <c r="CJ67" s="173">
        <v>0</v>
      </c>
      <c r="CK67" s="173">
        <v>0</v>
      </c>
      <c r="CL67" s="173">
        <v>0</v>
      </c>
      <c r="CM67" s="173">
        <v>0</v>
      </c>
      <c r="CN67" s="173">
        <v>0</v>
      </c>
      <c r="CO67" s="173">
        <v>0</v>
      </c>
      <c r="CP67" s="173">
        <v>0</v>
      </c>
      <c r="CQ67" s="173">
        <v>0</v>
      </c>
      <c r="CR67" s="173">
        <v>0</v>
      </c>
      <c r="CS67" s="173">
        <v>0</v>
      </c>
      <c r="CT67" s="173">
        <v>0</v>
      </c>
      <c r="CU67" s="173">
        <v>0</v>
      </c>
      <c r="CV67" s="173">
        <v>0</v>
      </c>
      <c r="CW67" s="174">
        <v>0</v>
      </c>
    </row>
    <row r="68" spans="1:201" s="72" customFormat="1" ht="20.100000000000001" customHeight="1" x14ac:dyDescent="0.25">
      <c r="A68" s="89" t="s">
        <v>125</v>
      </c>
      <c r="B68" s="93">
        <v>60</v>
      </c>
      <c r="C68" s="77">
        <v>60</v>
      </c>
      <c r="D68" s="77">
        <v>60</v>
      </c>
      <c r="E68" s="77">
        <v>60</v>
      </c>
      <c r="F68" s="77">
        <v>60</v>
      </c>
      <c r="G68" s="77">
        <v>60</v>
      </c>
      <c r="H68" s="77">
        <v>60</v>
      </c>
      <c r="I68" s="77">
        <v>60</v>
      </c>
      <c r="J68" s="77">
        <v>60</v>
      </c>
      <c r="K68" s="77">
        <v>60</v>
      </c>
      <c r="L68" s="77">
        <v>60</v>
      </c>
      <c r="M68" s="77">
        <v>60</v>
      </c>
      <c r="N68" s="77">
        <v>60</v>
      </c>
      <c r="O68" s="77">
        <v>60</v>
      </c>
      <c r="P68" s="77">
        <v>60</v>
      </c>
      <c r="Q68" s="77">
        <v>60</v>
      </c>
      <c r="R68" s="77">
        <v>60</v>
      </c>
      <c r="S68" s="77">
        <v>60</v>
      </c>
      <c r="T68" s="77">
        <v>60</v>
      </c>
      <c r="U68" s="77">
        <v>60</v>
      </c>
      <c r="V68" s="77">
        <v>60</v>
      </c>
      <c r="W68" s="77">
        <v>60</v>
      </c>
      <c r="X68" s="77">
        <v>60</v>
      </c>
      <c r="Y68" s="77">
        <v>60</v>
      </c>
      <c r="Z68" s="77">
        <v>60</v>
      </c>
      <c r="AA68" s="77">
        <v>60</v>
      </c>
      <c r="AB68" s="77">
        <v>60</v>
      </c>
      <c r="AC68" s="77">
        <v>60</v>
      </c>
      <c r="AD68" s="77">
        <v>60</v>
      </c>
      <c r="AE68" s="77">
        <v>60</v>
      </c>
      <c r="AF68" s="77">
        <v>60</v>
      </c>
      <c r="AG68" s="77">
        <v>60</v>
      </c>
      <c r="AH68" s="77">
        <v>60</v>
      </c>
      <c r="AI68" s="77">
        <v>60</v>
      </c>
      <c r="AJ68" s="77">
        <v>60</v>
      </c>
      <c r="AK68" s="77">
        <v>60</v>
      </c>
      <c r="AL68" s="77">
        <v>60</v>
      </c>
      <c r="AM68" s="77">
        <v>60</v>
      </c>
      <c r="AN68" s="77">
        <v>60</v>
      </c>
      <c r="AO68" s="77">
        <v>60</v>
      </c>
      <c r="AP68" s="77">
        <v>60</v>
      </c>
      <c r="AQ68" s="77">
        <v>60</v>
      </c>
      <c r="AR68" s="77">
        <v>60</v>
      </c>
      <c r="AS68" s="77">
        <v>60</v>
      </c>
      <c r="AT68" s="77">
        <v>60</v>
      </c>
      <c r="AU68" s="77">
        <v>60</v>
      </c>
      <c r="AV68" s="77">
        <v>60</v>
      </c>
      <c r="AW68" s="77">
        <v>60</v>
      </c>
      <c r="AX68" s="77">
        <v>60</v>
      </c>
      <c r="AY68" s="77">
        <v>60</v>
      </c>
      <c r="AZ68" s="77">
        <v>60</v>
      </c>
      <c r="BA68" s="77">
        <v>60</v>
      </c>
      <c r="BB68" s="77">
        <v>60</v>
      </c>
      <c r="BC68" s="77">
        <v>60</v>
      </c>
      <c r="BD68" s="77">
        <v>60</v>
      </c>
      <c r="BE68" s="77">
        <v>60</v>
      </c>
      <c r="BF68" s="77">
        <v>60</v>
      </c>
      <c r="BG68" s="77">
        <v>60</v>
      </c>
      <c r="BH68" s="77">
        <v>60</v>
      </c>
      <c r="BI68" s="77">
        <v>60</v>
      </c>
      <c r="BJ68" s="77">
        <v>60</v>
      </c>
      <c r="BK68" s="77">
        <v>60</v>
      </c>
      <c r="BL68" s="77">
        <v>60</v>
      </c>
      <c r="BM68" s="77">
        <v>60</v>
      </c>
      <c r="BN68" s="77">
        <v>60</v>
      </c>
      <c r="BO68" s="77">
        <v>60</v>
      </c>
      <c r="BP68" s="77">
        <v>60</v>
      </c>
      <c r="BQ68" s="77">
        <v>60</v>
      </c>
      <c r="BR68" s="77">
        <v>60</v>
      </c>
      <c r="BS68" s="77">
        <v>60</v>
      </c>
      <c r="BT68" s="77">
        <v>60</v>
      </c>
      <c r="BU68" s="77">
        <v>60</v>
      </c>
      <c r="BV68" s="77">
        <v>60</v>
      </c>
      <c r="BW68" s="77">
        <v>60</v>
      </c>
      <c r="BX68" s="77">
        <v>60</v>
      </c>
      <c r="BY68" s="77">
        <v>60</v>
      </c>
      <c r="BZ68" s="77">
        <v>60</v>
      </c>
      <c r="CA68" s="77">
        <v>60</v>
      </c>
      <c r="CB68" s="77">
        <v>60</v>
      </c>
      <c r="CC68" s="77">
        <v>60</v>
      </c>
      <c r="CD68" s="77">
        <v>60</v>
      </c>
      <c r="CE68" s="77">
        <v>60</v>
      </c>
      <c r="CF68" s="77">
        <v>60</v>
      </c>
      <c r="CG68" s="77">
        <v>60</v>
      </c>
      <c r="CH68" s="77">
        <v>60</v>
      </c>
      <c r="CI68" s="77">
        <v>60</v>
      </c>
      <c r="CJ68" s="77">
        <v>60</v>
      </c>
      <c r="CK68" s="77">
        <v>60</v>
      </c>
      <c r="CL68" s="77">
        <v>60</v>
      </c>
      <c r="CM68" s="77">
        <v>60</v>
      </c>
      <c r="CN68" s="77">
        <v>60</v>
      </c>
      <c r="CO68" s="77">
        <v>60</v>
      </c>
      <c r="CP68" s="77">
        <v>60</v>
      </c>
      <c r="CQ68" s="77">
        <v>60</v>
      </c>
      <c r="CR68" s="77">
        <v>60</v>
      </c>
      <c r="CS68" s="77">
        <v>60</v>
      </c>
      <c r="CT68" s="77">
        <v>60</v>
      </c>
      <c r="CU68" s="77">
        <v>60</v>
      </c>
      <c r="CV68" s="77">
        <v>60</v>
      </c>
      <c r="CW68" s="159">
        <v>60</v>
      </c>
    </row>
    <row r="69" spans="1:201" s="72" customFormat="1" ht="20.100000000000001" customHeight="1" x14ac:dyDescent="0.25">
      <c r="A69" s="94" t="s">
        <v>33</v>
      </c>
      <c r="B69" s="95" t="str">
        <f t="shared" ref="B69:AG69" si="64">$A69</f>
        <v>Praktikumsbetreuung</v>
      </c>
      <c r="C69" s="175" t="str">
        <f t="shared" si="64"/>
        <v>Praktikumsbetreuung</v>
      </c>
      <c r="D69" s="175" t="str">
        <f t="shared" si="64"/>
        <v>Praktikumsbetreuung</v>
      </c>
      <c r="E69" s="175" t="str">
        <f t="shared" si="64"/>
        <v>Praktikumsbetreuung</v>
      </c>
      <c r="F69" s="175" t="str">
        <f t="shared" si="64"/>
        <v>Praktikumsbetreuung</v>
      </c>
      <c r="G69" s="175" t="str">
        <f t="shared" si="64"/>
        <v>Praktikumsbetreuung</v>
      </c>
      <c r="H69" s="175" t="str">
        <f t="shared" si="64"/>
        <v>Praktikumsbetreuung</v>
      </c>
      <c r="I69" s="175" t="str">
        <f t="shared" si="64"/>
        <v>Praktikumsbetreuung</v>
      </c>
      <c r="J69" s="175" t="str">
        <f t="shared" si="64"/>
        <v>Praktikumsbetreuung</v>
      </c>
      <c r="K69" s="175" t="str">
        <f t="shared" si="64"/>
        <v>Praktikumsbetreuung</v>
      </c>
      <c r="L69" s="175" t="str">
        <f t="shared" si="64"/>
        <v>Praktikumsbetreuung</v>
      </c>
      <c r="M69" s="175" t="str">
        <f t="shared" si="64"/>
        <v>Praktikumsbetreuung</v>
      </c>
      <c r="N69" s="175" t="str">
        <f t="shared" si="64"/>
        <v>Praktikumsbetreuung</v>
      </c>
      <c r="O69" s="175" t="str">
        <f t="shared" si="64"/>
        <v>Praktikumsbetreuung</v>
      </c>
      <c r="P69" s="175" t="str">
        <f t="shared" si="64"/>
        <v>Praktikumsbetreuung</v>
      </c>
      <c r="Q69" s="175" t="str">
        <f t="shared" si="64"/>
        <v>Praktikumsbetreuung</v>
      </c>
      <c r="R69" s="175" t="str">
        <f t="shared" si="64"/>
        <v>Praktikumsbetreuung</v>
      </c>
      <c r="S69" s="175" t="str">
        <f t="shared" si="64"/>
        <v>Praktikumsbetreuung</v>
      </c>
      <c r="T69" s="175" t="str">
        <f t="shared" si="64"/>
        <v>Praktikumsbetreuung</v>
      </c>
      <c r="U69" s="175" t="str">
        <f t="shared" si="64"/>
        <v>Praktikumsbetreuung</v>
      </c>
      <c r="V69" s="175" t="str">
        <f t="shared" si="64"/>
        <v>Praktikumsbetreuung</v>
      </c>
      <c r="W69" s="175" t="str">
        <f t="shared" si="64"/>
        <v>Praktikumsbetreuung</v>
      </c>
      <c r="X69" s="175" t="str">
        <f t="shared" si="64"/>
        <v>Praktikumsbetreuung</v>
      </c>
      <c r="Y69" s="175" t="str">
        <f t="shared" si="64"/>
        <v>Praktikumsbetreuung</v>
      </c>
      <c r="Z69" s="175" t="str">
        <f t="shared" si="64"/>
        <v>Praktikumsbetreuung</v>
      </c>
      <c r="AA69" s="175" t="str">
        <f t="shared" si="64"/>
        <v>Praktikumsbetreuung</v>
      </c>
      <c r="AB69" s="175" t="str">
        <f t="shared" si="64"/>
        <v>Praktikumsbetreuung</v>
      </c>
      <c r="AC69" s="175" t="str">
        <f t="shared" si="64"/>
        <v>Praktikumsbetreuung</v>
      </c>
      <c r="AD69" s="175" t="str">
        <f t="shared" si="64"/>
        <v>Praktikumsbetreuung</v>
      </c>
      <c r="AE69" s="175" t="str">
        <f t="shared" si="64"/>
        <v>Praktikumsbetreuung</v>
      </c>
      <c r="AF69" s="175" t="str">
        <f t="shared" si="64"/>
        <v>Praktikumsbetreuung</v>
      </c>
      <c r="AG69" s="175" t="str">
        <f t="shared" si="64"/>
        <v>Praktikumsbetreuung</v>
      </c>
      <c r="AH69" s="175" t="str">
        <f t="shared" ref="AH69:BM69" si="65">$A69</f>
        <v>Praktikumsbetreuung</v>
      </c>
      <c r="AI69" s="175" t="str">
        <f t="shared" si="65"/>
        <v>Praktikumsbetreuung</v>
      </c>
      <c r="AJ69" s="175" t="str">
        <f t="shared" si="65"/>
        <v>Praktikumsbetreuung</v>
      </c>
      <c r="AK69" s="175" t="str">
        <f t="shared" si="65"/>
        <v>Praktikumsbetreuung</v>
      </c>
      <c r="AL69" s="175" t="str">
        <f t="shared" si="65"/>
        <v>Praktikumsbetreuung</v>
      </c>
      <c r="AM69" s="175" t="str">
        <f t="shared" si="65"/>
        <v>Praktikumsbetreuung</v>
      </c>
      <c r="AN69" s="175" t="str">
        <f t="shared" si="65"/>
        <v>Praktikumsbetreuung</v>
      </c>
      <c r="AO69" s="175" t="str">
        <f t="shared" si="65"/>
        <v>Praktikumsbetreuung</v>
      </c>
      <c r="AP69" s="175" t="str">
        <f t="shared" si="65"/>
        <v>Praktikumsbetreuung</v>
      </c>
      <c r="AQ69" s="175" t="str">
        <f t="shared" si="65"/>
        <v>Praktikumsbetreuung</v>
      </c>
      <c r="AR69" s="175" t="str">
        <f t="shared" si="65"/>
        <v>Praktikumsbetreuung</v>
      </c>
      <c r="AS69" s="175" t="str">
        <f t="shared" si="65"/>
        <v>Praktikumsbetreuung</v>
      </c>
      <c r="AT69" s="175" t="str">
        <f t="shared" si="65"/>
        <v>Praktikumsbetreuung</v>
      </c>
      <c r="AU69" s="175" t="str">
        <f t="shared" si="65"/>
        <v>Praktikumsbetreuung</v>
      </c>
      <c r="AV69" s="175" t="str">
        <f t="shared" si="65"/>
        <v>Praktikumsbetreuung</v>
      </c>
      <c r="AW69" s="175" t="str">
        <f t="shared" si="65"/>
        <v>Praktikumsbetreuung</v>
      </c>
      <c r="AX69" s="175" t="str">
        <f t="shared" si="65"/>
        <v>Praktikumsbetreuung</v>
      </c>
      <c r="AY69" s="175" t="str">
        <f t="shared" si="65"/>
        <v>Praktikumsbetreuung</v>
      </c>
      <c r="AZ69" s="175" t="str">
        <f t="shared" si="65"/>
        <v>Praktikumsbetreuung</v>
      </c>
      <c r="BA69" s="175" t="str">
        <f t="shared" si="65"/>
        <v>Praktikumsbetreuung</v>
      </c>
      <c r="BB69" s="175" t="str">
        <f t="shared" si="65"/>
        <v>Praktikumsbetreuung</v>
      </c>
      <c r="BC69" s="175" t="str">
        <f t="shared" si="65"/>
        <v>Praktikumsbetreuung</v>
      </c>
      <c r="BD69" s="175" t="str">
        <f t="shared" si="65"/>
        <v>Praktikumsbetreuung</v>
      </c>
      <c r="BE69" s="175" t="str">
        <f t="shared" si="65"/>
        <v>Praktikumsbetreuung</v>
      </c>
      <c r="BF69" s="175" t="str">
        <f t="shared" si="65"/>
        <v>Praktikumsbetreuung</v>
      </c>
      <c r="BG69" s="175" t="str">
        <f t="shared" si="65"/>
        <v>Praktikumsbetreuung</v>
      </c>
      <c r="BH69" s="175" t="str">
        <f t="shared" si="65"/>
        <v>Praktikumsbetreuung</v>
      </c>
      <c r="BI69" s="175" t="str">
        <f t="shared" si="65"/>
        <v>Praktikumsbetreuung</v>
      </c>
      <c r="BJ69" s="175" t="str">
        <f t="shared" si="65"/>
        <v>Praktikumsbetreuung</v>
      </c>
      <c r="BK69" s="175" t="str">
        <f t="shared" si="65"/>
        <v>Praktikumsbetreuung</v>
      </c>
      <c r="BL69" s="175" t="str">
        <f t="shared" si="65"/>
        <v>Praktikumsbetreuung</v>
      </c>
      <c r="BM69" s="175" t="str">
        <f t="shared" si="65"/>
        <v>Praktikumsbetreuung</v>
      </c>
      <c r="BN69" s="175" t="str">
        <f t="shared" ref="BN69:CW69" si="66">$A69</f>
        <v>Praktikumsbetreuung</v>
      </c>
      <c r="BO69" s="175" t="str">
        <f t="shared" si="66"/>
        <v>Praktikumsbetreuung</v>
      </c>
      <c r="BP69" s="175" t="str">
        <f t="shared" si="66"/>
        <v>Praktikumsbetreuung</v>
      </c>
      <c r="BQ69" s="175" t="str">
        <f t="shared" si="66"/>
        <v>Praktikumsbetreuung</v>
      </c>
      <c r="BR69" s="175" t="str">
        <f t="shared" si="66"/>
        <v>Praktikumsbetreuung</v>
      </c>
      <c r="BS69" s="175" t="str">
        <f t="shared" si="66"/>
        <v>Praktikumsbetreuung</v>
      </c>
      <c r="BT69" s="175" t="str">
        <f t="shared" si="66"/>
        <v>Praktikumsbetreuung</v>
      </c>
      <c r="BU69" s="175" t="str">
        <f t="shared" si="66"/>
        <v>Praktikumsbetreuung</v>
      </c>
      <c r="BV69" s="175" t="str">
        <f t="shared" si="66"/>
        <v>Praktikumsbetreuung</v>
      </c>
      <c r="BW69" s="175" t="str">
        <f t="shared" si="66"/>
        <v>Praktikumsbetreuung</v>
      </c>
      <c r="BX69" s="175" t="str">
        <f t="shared" si="66"/>
        <v>Praktikumsbetreuung</v>
      </c>
      <c r="BY69" s="175" t="str">
        <f t="shared" si="66"/>
        <v>Praktikumsbetreuung</v>
      </c>
      <c r="BZ69" s="175" t="str">
        <f t="shared" si="66"/>
        <v>Praktikumsbetreuung</v>
      </c>
      <c r="CA69" s="175" t="str">
        <f t="shared" si="66"/>
        <v>Praktikumsbetreuung</v>
      </c>
      <c r="CB69" s="175" t="str">
        <f t="shared" si="66"/>
        <v>Praktikumsbetreuung</v>
      </c>
      <c r="CC69" s="175" t="str">
        <f t="shared" si="66"/>
        <v>Praktikumsbetreuung</v>
      </c>
      <c r="CD69" s="175" t="str">
        <f t="shared" si="66"/>
        <v>Praktikumsbetreuung</v>
      </c>
      <c r="CE69" s="175" t="str">
        <f t="shared" si="66"/>
        <v>Praktikumsbetreuung</v>
      </c>
      <c r="CF69" s="175" t="str">
        <f t="shared" si="66"/>
        <v>Praktikumsbetreuung</v>
      </c>
      <c r="CG69" s="175" t="str">
        <f t="shared" si="66"/>
        <v>Praktikumsbetreuung</v>
      </c>
      <c r="CH69" s="175" t="str">
        <f t="shared" si="66"/>
        <v>Praktikumsbetreuung</v>
      </c>
      <c r="CI69" s="175" t="str">
        <f t="shared" si="66"/>
        <v>Praktikumsbetreuung</v>
      </c>
      <c r="CJ69" s="175" t="str">
        <f t="shared" si="66"/>
        <v>Praktikumsbetreuung</v>
      </c>
      <c r="CK69" s="175" t="str">
        <f t="shared" si="66"/>
        <v>Praktikumsbetreuung</v>
      </c>
      <c r="CL69" s="175" t="str">
        <f t="shared" si="66"/>
        <v>Praktikumsbetreuung</v>
      </c>
      <c r="CM69" s="175" t="str">
        <f t="shared" si="66"/>
        <v>Praktikumsbetreuung</v>
      </c>
      <c r="CN69" s="175" t="str">
        <f t="shared" si="66"/>
        <v>Praktikumsbetreuung</v>
      </c>
      <c r="CO69" s="175" t="str">
        <f t="shared" si="66"/>
        <v>Praktikumsbetreuung</v>
      </c>
      <c r="CP69" s="175" t="str">
        <f t="shared" si="66"/>
        <v>Praktikumsbetreuung</v>
      </c>
      <c r="CQ69" s="175" t="str">
        <f t="shared" si="66"/>
        <v>Praktikumsbetreuung</v>
      </c>
      <c r="CR69" s="175" t="str">
        <f t="shared" si="66"/>
        <v>Praktikumsbetreuung</v>
      </c>
      <c r="CS69" s="175" t="str">
        <f t="shared" si="66"/>
        <v>Praktikumsbetreuung</v>
      </c>
      <c r="CT69" s="175" t="str">
        <f t="shared" si="66"/>
        <v>Praktikumsbetreuung</v>
      </c>
      <c r="CU69" s="175" t="str">
        <f t="shared" si="66"/>
        <v>Praktikumsbetreuung</v>
      </c>
      <c r="CV69" s="175" t="str">
        <f t="shared" si="66"/>
        <v>Praktikumsbetreuung</v>
      </c>
      <c r="CW69" s="176" t="str">
        <f t="shared" si="66"/>
        <v>Praktikumsbetreuung</v>
      </c>
    </row>
    <row r="70" spans="1:201" s="72" customFormat="1" ht="20.100000000000001" customHeight="1" x14ac:dyDescent="0.25">
      <c r="A70" s="94" t="str">
        <f>"Dozent für "&amp;$A69&amp;" - Zeitstunden"</f>
        <v>Dozent für Praktikumsbetreuung - Zeitstunden</v>
      </c>
      <c r="B70" s="445">
        <v>0</v>
      </c>
      <c r="C70" s="445">
        <v>0</v>
      </c>
      <c r="D70" s="445">
        <v>0</v>
      </c>
      <c r="E70" s="445">
        <v>0</v>
      </c>
      <c r="F70" s="445">
        <v>0</v>
      </c>
      <c r="G70" s="445">
        <v>0</v>
      </c>
      <c r="H70" s="445">
        <v>0</v>
      </c>
      <c r="I70" s="445">
        <v>0</v>
      </c>
      <c r="J70" s="445">
        <v>0</v>
      </c>
      <c r="K70" s="445">
        <v>0</v>
      </c>
      <c r="L70" s="445">
        <v>0</v>
      </c>
      <c r="M70" s="445">
        <v>0</v>
      </c>
      <c r="N70" s="445">
        <v>0</v>
      </c>
      <c r="O70" s="445">
        <v>0</v>
      </c>
      <c r="P70" s="445">
        <v>0</v>
      </c>
      <c r="Q70" s="445">
        <v>0</v>
      </c>
      <c r="R70" s="445">
        <v>0</v>
      </c>
      <c r="S70" s="445">
        <v>0</v>
      </c>
      <c r="T70" s="445">
        <v>0</v>
      </c>
      <c r="U70" s="445">
        <v>0</v>
      </c>
      <c r="V70" s="445">
        <v>0</v>
      </c>
      <c r="W70" s="445">
        <v>0</v>
      </c>
      <c r="X70" s="445">
        <v>0</v>
      </c>
      <c r="Y70" s="445">
        <v>0</v>
      </c>
      <c r="Z70" s="445">
        <v>0</v>
      </c>
      <c r="AA70" s="445">
        <v>0</v>
      </c>
      <c r="AB70" s="445">
        <v>0</v>
      </c>
      <c r="AC70" s="445">
        <v>0</v>
      </c>
      <c r="AD70" s="445">
        <v>0</v>
      </c>
      <c r="AE70" s="445">
        <v>0</v>
      </c>
      <c r="AF70" s="445">
        <v>0</v>
      </c>
      <c r="AG70" s="445">
        <v>0</v>
      </c>
      <c r="AH70" s="445">
        <v>0</v>
      </c>
      <c r="AI70" s="445">
        <v>0</v>
      </c>
      <c r="AJ70" s="445">
        <v>0</v>
      </c>
      <c r="AK70" s="445">
        <v>0</v>
      </c>
      <c r="AL70" s="445">
        <v>0</v>
      </c>
      <c r="AM70" s="445">
        <v>0</v>
      </c>
      <c r="AN70" s="445">
        <v>0</v>
      </c>
      <c r="AO70" s="445">
        <v>0</v>
      </c>
      <c r="AP70" s="445">
        <v>0</v>
      </c>
      <c r="AQ70" s="445">
        <v>0</v>
      </c>
      <c r="AR70" s="445">
        <v>0</v>
      </c>
      <c r="AS70" s="445">
        <v>0</v>
      </c>
      <c r="AT70" s="445">
        <v>0</v>
      </c>
      <c r="AU70" s="445">
        <v>0</v>
      </c>
      <c r="AV70" s="445">
        <v>0</v>
      </c>
      <c r="AW70" s="445">
        <v>0</v>
      </c>
      <c r="AX70" s="445">
        <v>0</v>
      </c>
      <c r="AY70" s="445">
        <v>0</v>
      </c>
      <c r="AZ70" s="445">
        <v>0</v>
      </c>
      <c r="BA70" s="445">
        <v>0</v>
      </c>
      <c r="BB70" s="445">
        <v>0</v>
      </c>
      <c r="BC70" s="445">
        <v>0</v>
      </c>
      <c r="BD70" s="445">
        <v>0</v>
      </c>
      <c r="BE70" s="445">
        <v>0</v>
      </c>
      <c r="BF70" s="445">
        <v>0</v>
      </c>
      <c r="BG70" s="445">
        <v>0</v>
      </c>
      <c r="BH70" s="445">
        <v>0</v>
      </c>
      <c r="BI70" s="445">
        <v>0</v>
      </c>
      <c r="BJ70" s="445">
        <v>0</v>
      </c>
      <c r="BK70" s="445">
        <v>0</v>
      </c>
      <c r="BL70" s="445">
        <v>0</v>
      </c>
      <c r="BM70" s="445">
        <v>0</v>
      </c>
      <c r="BN70" s="445">
        <v>0</v>
      </c>
      <c r="BO70" s="445">
        <v>0</v>
      </c>
      <c r="BP70" s="445">
        <v>0</v>
      </c>
      <c r="BQ70" s="445">
        <v>0</v>
      </c>
      <c r="BR70" s="445">
        <v>0</v>
      </c>
      <c r="BS70" s="445">
        <v>0</v>
      </c>
      <c r="BT70" s="445">
        <v>0</v>
      </c>
      <c r="BU70" s="445">
        <v>0</v>
      </c>
      <c r="BV70" s="445">
        <v>0</v>
      </c>
      <c r="BW70" s="445">
        <v>0</v>
      </c>
      <c r="BX70" s="445">
        <v>0</v>
      </c>
      <c r="BY70" s="445">
        <v>0</v>
      </c>
      <c r="BZ70" s="445">
        <v>0</v>
      </c>
      <c r="CA70" s="445">
        <v>0</v>
      </c>
      <c r="CB70" s="445">
        <v>0</v>
      </c>
      <c r="CC70" s="445">
        <v>0</v>
      </c>
      <c r="CD70" s="445">
        <v>0</v>
      </c>
      <c r="CE70" s="445">
        <v>0</v>
      </c>
      <c r="CF70" s="445">
        <v>0</v>
      </c>
      <c r="CG70" s="445">
        <v>0</v>
      </c>
      <c r="CH70" s="445">
        <v>0</v>
      </c>
      <c r="CI70" s="445">
        <v>0</v>
      </c>
      <c r="CJ70" s="445">
        <v>0</v>
      </c>
      <c r="CK70" s="445">
        <v>0</v>
      </c>
      <c r="CL70" s="445">
        <v>0</v>
      </c>
      <c r="CM70" s="445">
        <v>0</v>
      </c>
      <c r="CN70" s="445">
        <v>0</v>
      </c>
      <c r="CO70" s="445">
        <v>0</v>
      </c>
      <c r="CP70" s="445">
        <v>0</v>
      </c>
      <c r="CQ70" s="445">
        <v>0</v>
      </c>
      <c r="CR70" s="445">
        <v>0</v>
      </c>
      <c r="CS70" s="445">
        <v>0</v>
      </c>
      <c r="CT70" s="445">
        <v>0</v>
      </c>
      <c r="CU70" s="445">
        <v>0</v>
      </c>
      <c r="CV70" s="445">
        <v>0</v>
      </c>
      <c r="CW70" s="445">
        <v>0</v>
      </c>
    </row>
    <row r="71" spans="1:201" s="72" customFormat="1" ht="20.100000000000001" customHeight="1" x14ac:dyDescent="0.25">
      <c r="A71" s="94" t="str">
        <f>"Dozent für "&amp;$A69&amp;" - Kosten pro Zeitstunde"</f>
        <v>Dozent für Praktikumsbetreuung - Kosten pro Zeitstunde</v>
      </c>
      <c r="B71" s="97">
        <v>15</v>
      </c>
      <c r="C71" s="179">
        <v>0</v>
      </c>
      <c r="D71" s="179">
        <v>0</v>
      </c>
      <c r="E71" s="179">
        <v>0</v>
      </c>
      <c r="F71" s="179">
        <v>0</v>
      </c>
      <c r="G71" s="179">
        <v>0</v>
      </c>
      <c r="H71" s="179">
        <v>0</v>
      </c>
      <c r="I71" s="179">
        <v>0</v>
      </c>
      <c r="J71" s="179">
        <v>0</v>
      </c>
      <c r="K71" s="179">
        <v>0</v>
      </c>
      <c r="L71" s="179">
        <v>0</v>
      </c>
      <c r="M71" s="179">
        <v>0</v>
      </c>
      <c r="N71" s="179">
        <v>0</v>
      </c>
      <c r="O71" s="179">
        <v>0</v>
      </c>
      <c r="P71" s="179">
        <v>0</v>
      </c>
      <c r="Q71" s="179">
        <v>0</v>
      </c>
      <c r="R71" s="179">
        <v>0</v>
      </c>
      <c r="S71" s="179">
        <v>0</v>
      </c>
      <c r="T71" s="179">
        <v>0</v>
      </c>
      <c r="U71" s="179">
        <v>0</v>
      </c>
      <c r="V71" s="179">
        <v>0</v>
      </c>
      <c r="W71" s="179">
        <v>0</v>
      </c>
      <c r="X71" s="179">
        <v>0</v>
      </c>
      <c r="Y71" s="179">
        <v>0</v>
      </c>
      <c r="Z71" s="179">
        <v>0</v>
      </c>
      <c r="AA71" s="179">
        <v>0</v>
      </c>
      <c r="AB71" s="179">
        <v>0</v>
      </c>
      <c r="AC71" s="179">
        <v>0</v>
      </c>
      <c r="AD71" s="179">
        <v>0</v>
      </c>
      <c r="AE71" s="179">
        <v>0</v>
      </c>
      <c r="AF71" s="179">
        <v>0</v>
      </c>
      <c r="AG71" s="179">
        <v>0</v>
      </c>
      <c r="AH71" s="179">
        <v>0</v>
      </c>
      <c r="AI71" s="179">
        <v>0</v>
      </c>
      <c r="AJ71" s="179">
        <v>0</v>
      </c>
      <c r="AK71" s="179">
        <v>0</v>
      </c>
      <c r="AL71" s="179">
        <v>0</v>
      </c>
      <c r="AM71" s="179">
        <v>0</v>
      </c>
      <c r="AN71" s="179">
        <v>0</v>
      </c>
      <c r="AO71" s="179">
        <v>0</v>
      </c>
      <c r="AP71" s="179">
        <v>0</v>
      </c>
      <c r="AQ71" s="179">
        <v>0</v>
      </c>
      <c r="AR71" s="179">
        <v>0</v>
      </c>
      <c r="AS71" s="179">
        <v>0</v>
      </c>
      <c r="AT71" s="179">
        <v>0</v>
      </c>
      <c r="AU71" s="179">
        <v>0</v>
      </c>
      <c r="AV71" s="179">
        <v>0</v>
      </c>
      <c r="AW71" s="179">
        <v>0</v>
      </c>
      <c r="AX71" s="179">
        <v>0</v>
      </c>
      <c r="AY71" s="179">
        <v>0</v>
      </c>
      <c r="AZ71" s="179">
        <v>0</v>
      </c>
      <c r="BA71" s="179">
        <v>0</v>
      </c>
      <c r="BB71" s="179">
        <v>0</v>
      </c>
      <c r="BC71" s="179">
        <v>0</v>
      </c>
      <c r="BD71" s="179">
        <v>0</v>
      </c>
      <c r="BE71" s="179">
        <v>0</v>
      </c>
      <c r="BF71" s="179">
        <v>0</v>
      </c>
      <c r="BG71" s="179">
        <v>0</v>
      </c>
      <c r="BH71" s="179">
        <v>0</v>
      </c>
      <c r="BI71" s="179">
        <v>0</v>
      </c>
      <c r="BJ71" s="179">
        <v>0</v>
      </c>
      <c r="BK71" s="179">
        <v>0</v>
      </c>
      <c r="BL71" s="179">
        <v>0</v>
      </c>
      <c r="BM71" s="179">
        <v>0</v>
      </c>
      <c r="BN71" s="179">
        <v>0</v>
      </c>
      <c r="BO71" s="179">
        <v>0</v>
      </c>
      <c r="BP71" s="179">
        <v>0</v>
      </c>
      <c r="BQ71" s="179">
        <v>0</v>
      </c>
      <c r="BR71" s="179">
        <v>0</v>
      </c>
      <c r="BS71" s="179">
        <v>0</v>
      </c>
      <c r="BT71" s="179">
        <v>0</v>
      </c>
      <c r="BU71" s="179">
        <v>0</v>
      </c>
      <c r="BV71" s="179">
        <v>0</v>
      </c>
      <c r="BW71" s="179">
        <v>0</v>
      </c>
      <c r="BX71" s="179">
        <v>0</v>
      </c>
      <c r="BY71" s="179">
        <v>0</v>
      </c>
      <c r="BZ71" s="179">
        <v>0</v>
      </c>
      <c r="CA71" s="179">
        <v>0</v>
      </c>
      <c r="CB71" s="179">
        <v>0</v>
      </c>
      <c r="CC71" s="179">
        <v>0</v>
      </c>
      <c r="CD71" s="179">
        <v>0</v>
      </c>
      <c r="CE71" s="179">
        <v>0</v>
      </c>
      <c r="CF71" s="179">
        <v>0</v>
      </c>
      <c r="CG71" s="179">
        <v>0</v>
      </c>
      <c r="CH71" s="179">
        <v>0</v>
      </c>
      <c r="CI71" s="179">
        <v>0</v>
      </c>
      <c r="CJ71" s="179">
        <v>0</v>
      </c>
      <c r="CK71" s="179">
        <v>0</v>
      </c>
      <c r="CL71" s="179">
        <v>0</v>
      </c>
      <c r="CM71" s="179">
        <v>0</v>
      </c>
      <c r="CN71" s="179">
        <v>0</v>
      </c>
      <c r="CO71" s="179">
        <v>0</v>
      </c>
      <c r="CP71" s="179">
        <v>0</v>
      </c>
      <c r="CQ71" s="179">
        <v>0</v>
      </c>
      <c r="CR71" s="179">
        <v>0</v>
      </c>
      <c r="CS71" s="179">
        <v>0</v>
      </c>
      <c r="CT71" s="179">
        <v>0</v>
      </c>
      <c r="CU71" s="179">
        <v>0</v>
      </c>
      <c r="CV71" s="179">
        <v>0</v>
      </c>
      <c r="CW71" s="180">
        <v>0</v>
      </c>
    </row>
    <row r="72" spans="1:201" s="72" customFormat="1" ht="20.100000000000001" customHeight="1" x14ac:dyDescent="0.25">
      <c r="A72" s="271" t="s">
        <v>34</v>
      </c>
      <c r="B72" s="446">
        <f>B46+B50+B54+B58+B62+B66+(B70*1.33333333333)</f>
        <v>0</v>
      </c>
      <c r="C72" s="78">
        <f t="shared" ref="C72:BM72" si="67">C46+C50+C54+C58+C62+C66+C70</f>
        <v>0</v>
      </c>
      <c r="D72" s="78">
        <f t="shared" si="67"/>
        <v>0</v>
      </c>
      <c r="E72" s="78">
        <f t="shared" si="67"/>
        <v>0</v>
      </c>
      <c r="F72" s="78">
        <f t="shared" si="67"/>
        <v>0</v>
      </c>
      <c r="G72" s="78">
        <f t="shared" si="67"/>
        <v>0</v>
      </c>
      <c r="H72" s="78">
        <f t="shared" si="67"/>
        <v>0</v>
      </c>
      <c r="I72" s="78">
        <f t="shared" si="67"/>
        <v>0</v>
      </c>
      <c r="J72" s="78">
        <f t="shared" si="67"/>
        <v>0</v>
      </c>
      <c r="K72" s="78">
        <f t="shared" si="67"/>
        <v>0</v>
      </c>
      <c r="L72" s="78">
        <f t="shared" si="67"/>
        <v>0</v>
      </c>
      <c r="M72" s="78">
        <f t="shared" si="67"/>
        <v>0</v>
      </c>
      <c r="N72" s="78">
        <f t="shared" si="67"/>
        <v>0</v>
      </c>
      <c r="O72" s="78">
        <f t="shared" si="67"/>
        <v>0</v>
      </c>
      <c r="P72" s="78">
        <f t="shared" si="67"/>
        <v>0</v>
      </c>
      <c r="Q72" s="78">
        <f t="shared" si="67"/>
        <v>0</v>
      </c>
      <c r="R72" s="78">
        <f t="shared" si="67"/>
        <v>0</v>
      </c>
      <c r="S72" s="78">
        <f t="shared" si="67"/>
        <v>0</v>
      </c>
      <c r="T72" s="78">
        <f t="shared" si="67"/>
        <v>0</v>
      </c>
      <c r="U72" s="78">
        <f t="shared" si="67"/>
        <v>0</v>
      </c>
      <c r="V72" s="78">
        <f t="shared" si="67"/>
        <v>0</v>
      </c>
      <c r="W72" s="78">
        <f t="shared" si="67"/>
        <v>0</v>
      </c>
      <c r="X72" s="78">
        <f t="shared" si="67"/>
        <v>0</v>
      </c>
      <c r="Y72" s="78">
        <f t="shared" si="67"/>
        <v>0</v>
      </c>
      <c r="Z72" s="78">
        <f t="shared" si="67"/>
        <v>0</v>
      </c>
      <c r="AA72" s="78">
        <f t="shared" si="67"/>
        <v>0</v>
      </c>
      <c r="AB72" s="78">
        <f t="shared" si="67"/>
        <v>0</v>
      </c>
      <c r="AC72" s="78">
        <f t="shared" si="67"/>
        <v>0</v>
      </c>
      <c r="AD72" s="78">
        <f t="shared" si="67"/>
        <v>0</v>
      </c>
      <c r="AE72" s="78">
        <f t="shared" si="67"/>
        <v>0</v>
      </c>
      <c r="AF72" s="78">
        <f t="shared" si="67"/>
        <v>0</v>
      </c>
      <c r="AG72" s="78">
        <f t="shared" si="67"/>
        <v>0</v>
      </c>
      <c r="AH72" s="78">
        <f t="shared" si="67"/>
        <v>0</v>
      </c>
      <c r="AI72" s="78">
        <f t="shared" si="67"/>
        <v>0</v>
      </c>
      <c r="AJ72" s="78">
        <f t="shared" si="67"/>
        <v>0</v>
      </c>
      <c r="AK72" s="78">
        <f t="shared" si="67"/>
        <v>0</v>
      </c>
      <c r="AL72" s="78">
        <f t="shared" si="67"/>
        <v>0</v>
      </c>
      <c r="AM72" s="78">
        <f t="shared" si="67"/>
        <v>0</v>
      </c>
      <c r="AN72" s="78">
        <f t="shared" si="67"/>
        <v>0</v>
      </c>
      <c r="AO72" s="78">
        <f t="shared" si="67"/>
        <v>0</v>
      </c>
      <c r="AP72" s="78">
        <f t="shared" si="67"/>
        <v>0</v>
      </c>
      <c r="AQ72" s="78">
        <f t="shared" si="67"/>
        <v>0</v>
      </c>
      <c r="AR72" s="78">
        <f t="shared" si="67"/>
        <v>0</v>
      </c>
      <c r="AS72" s="78">
        <f t="shared" si="67"/>
        <v>0</v>
      </c>
      <c r="AT72" s="78">
        <f t="shared" si="67"/>
        <v>0</v>
      </c>
      <c r="AU72" s="78">
        <f t="shared" si="67"/>
        <v>0</v>
      </c>
      <c r="AV72" s="78">
        <f t="shared" si="67"/>
        <v>0</v>
      </c>
      <c r="AW72" s="78">
        <f t="shared" si="67"/>
        <v>0</v>
      </c>
      <c r="AX72" s="78">
        <f t="shared" si="67"/>
        <v>0</v>
      </c>
      <c r="AY72" s="78">
        <f t="shared" si="67"/>
        <v>0</v>
      </c>
      <c r="AZ72" s="78">
        <f t="shared" si="67"/>
        <v>0</v>
      </c>
      <c r="BA72" s="78">
        <f t="shared" si="67"/>
        <v>0</v>
      </c>
      <c r="BB72" s="78">
        <f t="shared" si="67"/>
        <v>0</v>
      </c>
      <c r="BC72" s="78">
        <f t="shared" si="67"/>
        <v>0</v>
      </c>
      <c r="BD72" s="78">
        <f t="shared" si="67"/>
        <v>0</v>
      </c>
      <c r="BE72" s="78">
        <f t="shared" si="67"/>
        <v>0</v>
      </c>
      <c r="BF72" s="78">
        <f t="shared" si="67"/>
        <v>0</v>
      </c>
      <c r="BG72" s="78">
        <f t="shared" si="67"/>
        <v>0</v>
      </c>
      <c r="BH72" s="78">
        <f t="shared" si="67"/>
        <v>0</v>
      </c>
      <c r="BI72" s="78">
        <f t="shared" si="67"/>
        <v>0</v>
      </c>
      <c r="BJ72" s="78">
        <f t="shared" si="67"/>
        <v>0</v>
      </c>
      <c r="BK72" s="78">
        <f t="shared" si="67"/>
        <v>0</v>
      </c>
      <c r="BL72" s="78">
        <f t="shared" si="67"/>
        <v>0</v>
      </c>
      <c r="BM72" s="78">
        <f t="shared" si="67"/>
        <v>0</v>
      </c>
      <c r="BN72" s="78">
        <f t="shared" ref="BN72:CW72" si="68">BN46+BN50+BN54+BN58+BN62+BN66+BN70</f>
        <v>0</v>
      </c>
      <c r="BO72" s="78">
        <f t="shared" si="68"/>
        <v>0</v>
      </c>
      <c r="BP72" s="78">
        <f t="shared" si="68"/>
        <v>0</v>
      </c>
      <c r="BQ72" s="78">
        <f t="shared" si="68"/>
        <v>0</v>
      </c>
      <c r="BR72" s="78">
        <f t="shared" si="68"/>
        <v>0</v>
      </c>
      <c r="BS72" s="78">
        <f t="shared" si="68"/>
        <v>0</v>
      </c>
      <c r="BT72" s="78">
        <f t="shared" si="68"/>
        <v>0</v>
      </c>
      <c r="BU72" s="78">
        <f t="shared" si="68"/>
        <v>0</v>
      </c>
      <c r="BV72" s="78">
        <f t="shared" si="68"/>
        <v>0</v>
      </c>
      <c r="BW72" s="78">
        <f t="shared" si="68"/>
        <v>0</v>
      </c>
      <c r="BX72" s="78">
        <f t="shared" si="68"/>
        <v>0</v>
      </c>
      <c r="BY72" s="78">
        <f t="shared" si="68"/>
        <v>0</v>
      </c>
      <c r="BZ72" s="78">
        <f t="shared" si="68"/>
        <v>0</v>
      </c>
      <c r="CA72" s="78">
        <f t="shared" si="68"/>
        <v>0</v>
      </c>
      <c r="CB72" s="78">
        <f t="shared" si="68"/>
        <v>0</v>
      </c>
      <c r="CC72" s="78">
        <f t="shared" si="68"/>
        <v>0</v>
      </c>
      <c r="CD72" s="78">
        <f t="shared" si="68"/>
        <v>0</v>
      </c>
      <c r="CE72" s="78">
        <f t="shared" si="68"/>
        <v>0</v>
      </c>
      <c r="CF72" s="78">
        <f t="shared" si="68"/>
        <v>0</v>
      </c>
      <c r="CG72" s="78">
        <f t="shared" si="68"/>
        <v>0</v>
      </c>
      <c r="CH72" s="78">
        <f t="shared" si="68"/>
        <v>0</v>
      </c>
      <c r="CI72" s="78">
        <f t="shared" si="68"/>
        <v>0</v>
      </c>
      <c r="CJ72" s="78">
        <f t="shared" si="68"/>
        <v>0</v>
      </c>
      <c r="CK72" s="78">
        <f t="shared" si="68"/>
        <v>0</v>
      </c>
      <c r="CL72" s="78">
        <f t="shared" si="68"/>
        <v>0</v>
      </c>
      <c r="CM72" s="78">
        <f t="shared" si="68"/>
        <v>0</v>
      </c>
      <c r="CN72" s="78">
        <f t="shared" si="68"/>
        <v>0</v>
      </c>
      <c r="CO72" s="78">
        <f t="shared" si="68"/>
        <v>0</v>
      </c>
      <c r="CP72" s="78">
        <f t="shared" si="68"/>
        <v>0</v>
      </c>
      <c r="CQ72" s="78">
        <f t="shared" si="68"/>
        <v>0</v>
      </c>
      <c r="CR72" s="78">
        <f t="shared" si="68"/>
        <v>0</v>
      </c>
      <c r="CS72" s="78">
        <f t="shared" si="68"/>
        <v>0</v>
      </c>
      <c r="CT72" s="78">
        <f t="shared" si="68"/>
        <v>0</v>
      </c>
      <c r="CU72" s="78">
        <f t="shared" si="68"/>
        <v>0</v>
      </c>
      <c r="CV72" s="78">
        <f t="shared" si="68"/>
        <v>0</v>
      </c>
      <c r="CW72" s="78">
        <f t="shared" si="68"/>
        <v>0</v>
      </c>
    </row>
    <row r="73" spans="1:201" s="72" customFormat="1" ht="20.100000000000001" customHeight="1" x14ac:dyDescent="0.25">
      <c r="A73" s="271" t="s">
        <v>35</v>
      </c>
      <c r="B73" s="247">
        <f t="shared" ref="B73:AG73" si="69">ROUND(B46*B48/60+B50*B52/60+B54*B56/60+B58*B60/60+B62*B64/60+B66*B68/60+B70,2)</f>
        <v>0</v>
      </c>
      <c r="C73" s="79">
        <f t="shared" si="69"/>
        <v>0</v>
      </c>
      <c r="D73" s="79">
        <f t="shared" si="69"/>
        <v>0</v>
      </c>
      <c r="E73" s="79">
        <f t="shared" si="69"/>
        <v>0</v>
      </c>
      <c r="F73" s="79">
        <f t="shared" si="69"/>
        <v>0</v>
      </c>
      <c r="G73" s="79">
        <f t="shared" si="69"/>
        <v>0</v>
      </c>
      <c r="H73" s="79">
        <f t="shared" si="69"/>
        <v>0</v>
      </c>
      <c r="I73" s="79">
        <f t="shared" si="69"/>
        <v>0</v>
      </c>
      <c r="J73" s="79">
        <f t="shared" si="69"/>
        <v>0</v>
      </c>
      <c r="K73" s="79">
        <f t="shared" si="69"/>
        <v>0</v>
      </c>
      <c r="L73" s="79">
        <f t="shared" si="69"/>
        <v>0</v>
      </c>
      <c r="M73" s="79">
        <f t="shared" si="69"/>
        <v>0</v>
      </c>
      <c r="N73" s="79">
        <f t="shared" si="69"/>
        <v>0</v>
      </c>
      <c r="O73" s="79">
        <f t="shared" si="69"/>
        <v>0</v>
      </c>
      <c r="P73" s="79">
        <f t="shared" si="69"/>
        <v>0</v>
      </c>
      <c r="Q73" s="79">
        <f t="shared" si="69"/>
        <v>0</v>
      </c>
      <c r="R73" s="79">
        <f t="shared" si="69"/>
        <v>0</v>
      </c>
      <c r="S73" s="79">
        <f t="shared" si="69"/>
        <v>0</v>
      </c>
      <c r="T73" s="79">
        <f t="shared" si="69"/>
        <v>0</v>
      </c>
      <c r="U73" s="79">
        <f t="shared" si="69"/>
        <v>0</v>
      </c>
      <c r="V73" s="79">
        <f t="shared" si="69"/>
        <v>0</v>
      </c>
      <c r="W73" s="79">
        <f t="shared" si="69"/>
        <v>0</v>
      </c>
      <c r="X73" s="79">
        <f t="shared" si="69"/>
        <v>0</v>
      </c>
      <c r="Y73" s="79">
        <f t="shared" si="69"/>
        <v>0</v>
      </c>
      <c r="Z73" s="79">
        <f t="shared" si="69"/>
        <v>0</v>
      </c>
      <c r="AA73" s="79">
        <f t="shared" si="69"/>
        <v>0</v>
      </c>
      <c r="AB73" s="79">
        <f t="shared" si="69"/>
        <v>0</v>
      </c>
      <c r="AC73" s="79">
        <f t="shared" si="69"/>
        <v>0</v>
      </c>
      <c r="AD73" s="79">
        <f t="shared" si="69"/>
        <v>0</v>
      </c>
      <c r="AE73" s="79">
        <f t="shared" si="69"/>
        <v>0</v>
      </c>
      <c r="AF73" s="79">
        <f t="shared" si="69"/>
        <v>0</v>
      </c>
      <c r="AG73" s="79">
        <f t="shared" si="69"/>
        <v>0</v>
      </c>
      <c r="AH73" s="79">
        <f t="shared" ref="AH73:BM73" si="70">ROUND(AH46*AH48/60+AH50*AH52/60+AH54*AH56/60+AH58*AH60/60+AH62*AH64/60+AH66*AH68/60+AH70,2)</f>
        <v>0</v>
      </c>
      <c r="AI73" s="79">
        <f t="shared" si="70"/>
        <v>0</v>
      </c>
      <c r="AJ73" s="79">
        <f t="shared" si="70"/>
        <v>0</v>
      </c>
      <c r="AK73" s="79">
        <f t="shared" si="70"/>
        <v>0</v>
      </c>
      <c r="AL73" s="79">
        <f t="shared" si="70"/>
        <v>0</v>
      </c>
      <c r="AM73" s="79">
        <f t="shared" si="70"/>
        <v>0</v>
      </c>
      <c r="AN73" s="79">
        <f t="shared" si="70"/>
        <v>0</v>
      </c>
      <c r="AO73" s="79">
        <f t="shared" si="70"/>
        <v>0</v>
      </c>
      <c r="AP73" s="79">
        <f t="shared" si="70"/>
        <v>0</v>
      </c>
      <c r="AQ73" s="79">
        <f t="shared" si="70"/>
        <v>0</v>
      </c>
      <c r="AR73" s="79">
        <f t="shared" si="70"/>
        <v>0</v>
      </c>
      <c r="AS73" s="79">
        <f t="shared" si="70"/>
        <v>0</v>
      </c>
      <c r="AT73" s="79">
        <f t="shared" si="70"/>
        <v>0</v>
      </c>
      <c r="AU73" s="79">
        <f t="shared" si="70"/>
        <v>0</v>
      </c>
      <c r="AV73" s="79">
        <f t="shared" si="70"/>
        <v>0</v>
      </c>
      <c r="AW73" s="79">
        <f t="shared" si="70"/>
        <v>0</v>
      </c>
      <c r="AX73" s="79">
        <f t="shared" si="70"/>
        <v>0</v>
      </c>
      <c r="AY73" s="79">
        <f t="shared" si="70"/>
        <v>0</v>
      </c>
      <c r="AZ73" s="79">
        <f t="shared" si="70"/>
        <v>0</v>
      </c>
      <c r="BA73" s="79">
        <f t="shared" si="70"/>
        <v>0</v>
      </c>
      <c r="BB73" s="79">
        <f t="shared" si="70"/>
        <v>0</v>
      </c>
      <c r="BC73" s="79">
        <f t="shared" si="70"/>
        <v>0</v>
      </c>
      <c r="BD73" s="79">
        <f t="shared" si="70"/>
        <v>0</v>
      </c>
      <c r="BE73" s="79">
        <f t="shared" si="70"/>
        <v>0</v>
      </c>
      <c r="BF73" s="79">
        <f t="shared" si="70"/>
        <v>0</v>
      </c>
      <c r="BG73" s="79">
        <f t="shared" si="70"/>
        <v>0</v>
      </c>
      <c r="BH73" s="79">
        <f t="shared" si="70"/>
        <v>0</v>
      </c>
      <c r="BI73" s="79">
        <f t="shared" si="70"/>
        <v>0</v>
      </c>
      <c r="BJ73" s="79">
        <f t="shared" si="70"/>
        <v>0</v>
      </c>
      <c r="BK73" s="79">
        <f t="shared" si="70"/>
        <v>0</v>
      </c>
      <c r="BL73" s="79">
        <f t="shared" si="70"/>
        <v>0</v>
      </c>
      <c r="BM73" s="79">
        <f t="shared" si="70"/>
        <v>0</v>
      </c>
      <c r="BN73" s="79">
        <f t="shared" ref="BN73:CW73" si="71">ROUND(BN46*BN48/60+BN50*BN52/60+BN54*BN56/60+BN58*BN60/60+BN62*BN64/60+BN66*BN68/60+BN70,2)</f>
        <v>0</v>
      </c>
      <c r="BO73" s="79">
        <f t="shared" si="71"/>
        <v>0</v>
      </c>
      <c r="BP73" s="79">
        <f t="shared" si="71"/>
        <v>0</v>
      </c>
      <c r="BQ73" s="79">
        <f t="shared" si="71"/>
        <v>0</v>
      </c>
      <c r="BR73" s="79">
        <f t="shared" si="71"/>
        <v>0</v>
      </c>
      <c r="BS73" s="79">
        <f t="shared" si="71"/>
        <v>0</v>
      </c>
      <c r="BT73" s="79">
        <f t="shared" si="71"/>
        <v>0</v>
      </c>
      <c r="BU73" s="79">
        <f t="shared" si="71"/>
        <v>0</v>
      </c>
      <c r="BV73" s="79">
        <f t="shared" si="71"/>
        <v>0</v>
      </c>
      <c r="BW73" s="79">
        <f t="shared" si="71"/>
        <v>0</v>
      </c>
      <c r="BX73" s="79">
        <f t="shared" si="71"/>
        <v>0</v>
      </c>
      <c r="BY73" s="79">
        <f t="shared" si="71"/>
        <v>0</v>
      </c>
      <c r="BZ73" s="79">
        <f t="shared" si="71"/>
        <v>0</v>
      </c>
      <c r="CA73" s="79">
        <f t="shared" si="71"/>
        <v>0</v>
      </c>
      <c r="CB73" s="79">
        <f t="shared" si="71"/>
        <v>0</v>
      </c>
      <c r="CC73" s="79">
        <f t="shared" si="71"/>
        <v>0</v>
      </c>
      <c r="CD73" s="79">
        <f t="shared" si="71"/>
        <v>0</v>
      </c>
      <c r="CE73" s="79">
        <f t="shared" si="71"/>
        <v>0</v>
      </c>
      <c r="CF73" s="79">
        <f t="shared" si="71"/>
        <v>0</v>
      </c>
      <c r="CG73" s="79">
        <f t="shared" si="71"/>
        <v>0</v>
      </c>
      <c r="CH73" s="79">
        <f t="shared" si="71"/>
        <v>0</v>
      </c>
      <c r="CI73" s="79">
        <f t="shared" si="71"/>
        <v>0</v>
      </c>
      <c r="CJ73" s="79">
        <f t="shared" si="71"/>
        <v>0</v>
      </c>
      <c r="CK73" s="79">
        <f t="shared" si="71"/>
        <v>0</v>
      </c>
      <c r="CL73" s="79">
        <f t="shared" si="71"/>
        <v>0</v>
      </c>
      <c r="CM73" s="79">
        <f t="shared" si="71"/>
        <v>0</v>
      </c>
      <c r="CN73" s="79">
        <f t="shared" si="71"/>
        <v>0</v>
      </c>
      <c r="CO73" s="79">
        <f t="shared" si="71"/>
        <v>0</v>
      </c>
      <c r="CP73" s="79">
        <f t="shared" si="71"/>
        <v>0</v>
      </c>
      <c r="CQ73" s="79">
        <f t="shared" si="71"/>
        <v>0</v>
      </c>
      <c r="CR73" s="79">
        <f t="shared" si="71"/>
        <v>0</v>
      </c>
      <c r="CS73" s="79">
        <f t="shared" si="71"/>
        <v>0</v>
      </c>
      <c r="CT73" s="79">
        <f t="shared" si="71"/>
        <v>0</v>
      </c>
      <c r="CU73" s="79">
        <f t="shared" si="71"/>
        <v>0</v>
      </c>
      <c r="CV73" s="79">
        <f t="shared" si="71"/>
        <v>0</v>
      </c>
      <c r="CW73" s="160">
        <f t="shared" si="71"/>
        <v>0</v>
      </c>
    </row>
    <row r="74" spans="1:201" s="72" customFormat="1" ht="20.100000000000001" customHeight="1" thickBot="1" x14ac:dyDescent="0.3">
      <c r="A74" s="272" t="s">
        <v>36</v>
      </c>
      <c r="B74" s="257">
        <f t="shared" ref="B74:AG74" si="72">ROUND(B46*B47+B50*B51+B54*B55+B58*B59+B62*B63+B66*B67+B70*B71,2)</f>
        <v>0</v>
      </c>
      <c r="C74" s="99">
        <f t="shared" si="72"/>
        <v>0</v>
      </c>
      <c r="D74" s="99">
        <f t="shared" si="72"/>
        <v>0</v>
      </c>
      <c r="E74" s="99">
        <f t="shared" si="72"/>
        <v>0</v>
      </c>
      <c r="F74" s="99">
        <f t="shared" si="72"/>
        <v>0</v>
      </c>
      <c r="G74" s="99">
        <f t="shared" si="72"/>
        <v>0</v>
      </c>
      <c r="H74" s="99">
        <f t="shared" si="72"/>
        <v>0</v>
      </c>
      <c r="I74" s="99">
        <f t="shared" si="72"/>
        <v>0</v>
      </c>
      <c r="J74" s="99">
        <f t="shared" si="72"/>
        <v>0</v>
      </c>
      <c r="K74" s="99">
        <f t="shared" si="72"/>
        <v>0</v>
      </c>
      <c r="L74" s="99">
        <f t="shared" si="72"/>
        <v>0</v>
      </c>
      <c r="M74" s="99">
        <f t="shared" si="72"/>
        <v>0</v>
      </c>
      <c r="N74" s="99">
        <f t="shared" si="72"/>
        <v>0</v>
      </c>
      <c r="O74" s="99">
        <f t="shared" si="72"/>
        <v>0</v>
      </c>
      <c r="P74" s="99">
        <f t="shared" si="72"/>
        <v>0</v>
      </c>
      <c r="Q74" s="99">
        <f t="shared" si="72"/>
        <v>0</v>
      </c>
      <c r="R74" s="99">
        <f t="shared" si="72"/>
        <v>0</v>
      </c>
      <c r="S74" s="99">
        <f t="shared" si="72"/>
        <v>0</v>
      </c>
      <c r="T74" s="99">
        <f t="shared" si="72"/>
        <v>0</v>
      </c>
      <c r="U74" s="99">
        <f t="shared" si="72"/>
        <v>0</v>
      </c>
      <c r="V74" s="99">
        <f t="shared" si="72"/>
        <v>0</v>
      </c>
      <c r="W74" s="99">
        <f t="shared" si="72"/>
        <v>0</v>
      </c>
      <c r="X74" s="99">
        <f t="shared" si="72"/>
        <v>0</v>
      </c>
      <c r="Y74" s="99">
        <f t="shared" si="72"/>
        <v>0</v>
      </c>
      <c r="Z74" s="99">
        <f t="shared" si="72"/>
        <v>0</v>
      </c>
      <c r="AA74" s="99">
        <f t="shared" si="72"/>
        <v>0</v>
      </c>
      <c r="AB74" s="99">
        <f t="shared" si="72"/>
        <v>0</v>
      </c>
      <c r="AC74" s="99">
        <f t="shared" si="72"/>
        <v>0</v>
      </c>
      <c r="AD74" s="99">
        <f t="shared" si="72"/>
        <v>0</v>
      </c>
      <c r="AE74" s="99">
        <f t="shared" si="72"/>
        <v>0</v>
      </c>
      <c r="AF74" s="99">
        <f t="shared" si="72"/>
        <v>0</v>
      </c>
      <c r="AG74" s="99">
        <f t="shared" si="72"/>
        <v>0</v>
      </c>
      <c r="AH74" s="99">
        <f t="shared" ref="AH74:BM74" si="73">ROUND(AH46*AH47+AH50*AH51+AH54*AH55+AH58*AH59+AH62*AH63+AH66*AH67+AH70*AH71,2)</f>
        <v>0</v>
      </c>
      <c r="AI74" s="99">
        <f t="shared" si="73"/>
        <v>0</v>
      </c>
      <c r="AJ74" s="99">
        <f t="shared" si="73"/>
        <v>0</v>
      </c>
      <c r="AK74" s="99">
        <f t="shared" si="73"/>
        <v>0</v>
      </c>
      <c r="AL74" s="99">
        <f t="shared" si="73"/>
        <v>0</v>
      </c>
      <c r="AM74" s="99">
        <f t="shared" si="73"/>
        <v>0</v>
      </c>
      <c r="AN74" s="99">
        <f t="shared" si="73"/>
        <v>0</v>
      </c>
      <c r="AO74" s="99">
        <f t="shared" si="73"/>
        <v>0</v>
      </c>
      <c r="AP74" s="99">
        <f t="shared" si="73"/>
        <v>0</v>
      </c>
      <c r="AQ74" s="99">
        <f t="shared" si="73"/>
        <v>0</v>
      </c>
      <c r="AR74" s="99">
        <f t="shared" si="73"/>
        <v>0</v>
      </c>
      <c r="AS74" s="99">
        <f t="shared" si="73"/>
        <v>0</v>
      </c>
      <c r="AT74" s="99">
        <f t="shared" si="73"/>
        <v>0</v>
      </c>
      <c r="AU74" s="99">
        <f t="shared" si="73"/>
        <v>0</v>
      </c>
      <c r="AV74" s="99">
        <f t="shared" si="73"/>
        <v>0</v>
      </c>
      <c r="AW74" s="99">
        <f t="shared" si="73"/>
        <v>0</v>
      </c>
      <c r="AX74" s="99">
        <f t="shared" si="73"/>
        <v>0</v>
      </c>
      <c r="AY74" s="99">
        <f t="shared" si="73"/>
        <v>0</v>
      </c>
      <c r="AZ74" s="99">
        <f t="shared" si="73"/>
        <v>0</v>
      </c>
      <c r="BA74" s="99">
        <f t="shared" si="73"/>
        <v>0</v>
      </c>
      <c r="BB74" s="99">
        <f t="shared" si="73"/>
        <v>0</v>
      </c>
      <c r="BC74" s="99">
        <f t="shared" si="73"/>
        <v>0</v>
      </c>
      <c r="BD74" s="99">
        <f t="shared" si="73"/>
        <v>0</v>
      </c>
      <c r="BE74" s="99">
        <f t="shared" si="73"/>
        <v>0</v>
      </c>
      <c r="BF74" s="99">
        <f t="shared" si="73"/>
        <v>0</v>
      </c>
      <c r="BG74" s="99">
        <f t="shared" si="73"/>
        <v>0</v>
      </c>
      <c r="BH74" s="99">
        <f t="shared" si="73"/>
        <v>0</v>
      </c>
      <c r="BI74" s="99">
        <f t="shared" si="73"/>
        <v>0</v>
      </c>
      <c r="BJ74" s="99">
        <f t="shared" si="73"/>
        <v>0</v>
      </c>
      <c r="BK74" s="99">
        <f t="shared" si="73"/>
        <v>0</v>
      </c>
      <c r="BL74" s="99">
        <f t="shared" si="73"/>
        <v>0</v>
      </c>
      <c r="BM74" s="99">
        <f t="shared" si="73"/>
        <v>0</v>
      </c>
      <c r="BN74" s="99">
        <f t="shared" ref="BN74:CW74" si="74">ROUND(BN46*BN47+BN50*BN51+BN54*BN55+BN58*BN59+BN62*BN63+BN66*BN67+BN70*BN71,2)</f>
        <v>0</v>
      </c>
      <c r="BO74" s="99">
        <f t="shared" si="74"/>
        <v>0</v>
      </c>
      <c r="BP74" s="99">
        <f t="shared" si="74"/>
        <v>0</v>
      </c>
      <c r="BQ74" s="99">
        <f t="shared" si="74"/>
        <v>0</v>
      </c>
      <c r="BR74" s="99">
        <f t="shared" si="74"/>
        <v>0</v>
      </c>
      <c r="BS74" s="99">
        <f t="shared" si="74"/>
        <v>0</v>
      </c>
      <c r="BT74" s="99">
        <f t="shared" si="74"/>
        <v>0</v>
      </c>
      <c r="BU74" s="99">
        <f t="shared" si="74"/>
        <v>0</v>
      </c>
      <c r="BV74" s="99">
        <f t="shared" si="74"/>
        <v>0</v>
      </c>
      <c r="BW74" s="99">
        <f t="shared" si="74"/>
        <v>0</v>
      </c>
      <c r="BX74" s="99">
        <f t="shared" si="74"/>
        <v>0</v>
      </c>
      <c r="BY74" s="99">
        <f t="shared" si="74"/>
        <v>0</v>
      </c>
      <c r="BZ74" s="99">
        <f t="shared" si="74"/>
        <v>0</v>
      </c>
      <c r="CA74" s="99">
        <f t="shared" si="74"/>
        <v>0</v>
      </c>
      <c r="CB74" s="99">
        <f t="shared" si="74"/>
        <v>0</v>
      </c>
      <c r="CC74" s="99">
        <f t="shared" si="74"/>
        <v>0</v>
      </c>
      <c r="CD74" s="99">
        <f t="shared" si="74"/>
        <v>0</v>
      </c>
      <c r="CE74" s="99">
        <f t="shared" si="74"/>
        <v>0</v>
      </c>
      <c r="CF74" s="99">
        <f t="shared" si="74"/>
        <v>0</v>
      </c>
      <c r="CG74" s="99">
        <f t="shared" si="74"/>
        <v>0</v>
      </c>
      <c r="CH74" s="99">
        <f t="shared" si="74"/>
        <v>0</v>
      </c>
      <c r="CI74" s="99">
        <f t="shared" si="74"/>
        <v>0</v>
      </c>
      <c r="CJ74" s="99">
        <f t="shared" si="74"/>
        <v>0</v>
      </c>
      <c r="CK74" s="99">
        <f t="shared" si="74"/>
        <v>0</v>
      </c>
      <c r="CL74" s="99">
        <f t="shared" si="74"/>
        <v>0</v>
      </c>
      <c r="CM74" s="99">
        <f t="shared" si="74"/>
        <v>0</v>
      </c>
      <c r="CN74" s="99">
        <f t="shared" si="74"/>
        <v>0</v>
      </c>
      <c r="CO74" s="99">
        <f t="shared" si="74"/>
        <v>0</v>
      </c>
      <c r="CP74" s="99">
        <f t="shared" si="74"/>
        <v>0</v>
      </c>
      <c r="CQ74" s="99">
        <f t="shared" si="74"/>
        <v>0</v>
      </c>
      <c r="CR74" s="99">
        <f t="shared" si="74"/>
        <v>0</v>
      </c>
      <c r="CS74" s="99">
        <f t="shared" si="74"/>
        <v>0</v>
      </c>
      <c r="CT74" s="99">
        <f t="shared" si="74"/>
        <v>0</v>
      </c>
      <c r="CU74" s="99">
        <f t="shared" si="74"/>
        <v>0</v>
      </c>
      <c r="CV74" s="99">
        <f t="shared" si="74"/>
        <v>0</v>
      </c>
      <c r="CW74" s="183">
        <f t="shared" si="74"/>
        <v>0</v>
      </c>
    </row>
    <row r="75" spans="1:201" s="67" customFormat="1" ht="9" customHeight="1" thickTop="1" thickBot="1" x14ac:dyDescent="0.3">
      <c r="A75" s="266"/>
      <c r="B75" s="240"/>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4"/>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0"/>
      <c r="FF75" s="140"/>
      <c r="FG75" s="140"/>
      <c r="FH75" s="140"/>
      <c r="FI75" s="140"/>
      <c r="FJ75" s="140"/>
      <c r="FK75" s="140"/>
      <c r="FL75" s="140"/>
      <c r="FM75" s="140"/>
      <c r="FN75" s="140"/>
      <c r="FO75" s="140"/>
      <c r="FP75" s="140"/>
      <c r="FQ75" s="140"/>
      <c r="FR75" s="140"/>
      <c r="FS75" s="140"/>
      <c r="FT75" s="140"/>
      <c r="FU75" s="140"/>
      <c r="FV75" s="140"/>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row>
    <row r="76" spans="1:201" s="72" customFormat="1" ht="20.100000000000001" customHeight="1" thickTop="1" x14ac:dyDescent="0.25">
      <c r="A76" s="83" t="s">
        <v>248</v>
      </c>
      <c r="B76" s="84">
        <v>0</v>
      </c>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5"/>
    </row>
    <row r="77" spans="1:201" s="72" customFormat="1" ht="20.100000000000001" customHeight="1" x14ac:dyDescent="0.25">
      <c r="A77" s="100" t="s">
        <v>121</v>
      </c>
      <c r="B77" s="101">
        <v>0</v>
      </c>
      <c r="C77" s="184">
        <v>0</v>
      </c>
      <c r="D77" s="184">
        <v>0</v>
      </c>
      <c r="E77" s="184">
        <v>0</v>
      </c>
      <c r="F77" s="184">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184">
        <v>0</v>
      </c>
      <c r="AC77" s="184">
        <v>0</v>
      </c>
      <c r="AD77" s="184">
        <v>0</v>
      </c>
      <c r="AE77" s="184">
        <v>0</v>
      </c>
      <c r="AF77" s="184">
        <v>0</v>
      </c>
      <c r="AG77" s="184">
        <v>0</v>
      </c>
      <c r="AH77" s="184">
        <v>0</v>
      </c>
      <c r="AI77" s="184">
        <v>0</v>
      </c>
      <c r="AJ77" s="184">
        <v>0</v>
      </c>
      <c r="AK77" s="184">
        <v>0</v>
      </c>
      <c r="AL77" s="184">
        <v>0</v>
      </c>
      <c r="AM77" s="184">
        <v>0</v>
      </c>
      <c r="AN77" s="184">
        <v>0</v>
      </c>
      <c r="AO77" s="184">
        <v>0</v>
      </c>
      <c r="AP77" s="184">
        <v>0</v>
      </c>
      <c r="AQ77" s="184">
        <v>0</v>
      </c>
      <c r="AR77" s="184">
        <v>0</v>
      </c>
      <c r="AS77" s="184">
        <v>0</v>
      </c>
      <c r="AT77" s="184">
        <v>0</v>
      </c>
      <c r="AU77" s="184">
        <v>0</v>
      </c>
      <c r="AV77" s="184">
        <v>0</v>
      </c>
      <c r="AW77" s="184">
        <v>0</v>
      </c>
      <c r="AX77" s="184">
        <v>0</v>
      </c>
      <c r="AY77" s="184">
        <v>0</v>
      </c>
      <c r="AZ77" s="184">
        <v>0</v>
      </c>
      <c r="BA77" s="184">
        <v>0</v>
      </c>
      <c r="BB77" s="184">
        <v>0</v>
      </c>
      <c r="BC77" s="184">
        <v>0</v>
      </c>
      <c r="BD77" s="184">
        <v>0</v>
      </c>
      <c r="BE77" s="184">
        <v>0</v>
      </c>
      <c r="BF77" s="184">
        <v>0</v>
      </c>
      <c r="BG77" s="184">
        <v>0</v>
      </c>
      <c r="BH77" s="184">
        <v>0</v>
      </c>
      <c r="BI77" s="184">
        <v>0</v>
      </c>
      <c r="BJ77" s="184">
        <v>0</v>
      </c>
      <c r="BK77" s="184">
        <v>0</v>
      </c>
      <c r="BL77" s="184">
        <v>0</v>
      </c>
      <c r="BM77" s="184">
        <v>0</v>
      </c>
      <c r="BN77" s="184">
        <v>0</v>
      </c>
      <c r="BO77" s="184">
        <v>0</v>
      </c>
      <c r="BP77" s="184">
        <v>0</v>
      </c>
      <c r="BQ77" s="184">
        <v>0</v>
      </c>
      <c r="BR77" s="184">
        <v>0</v>
      </c>
      <c r="BS77" s="184">
        <v>0</v>
      </c>
      <c r="BT77" s="184">
        <v>0</v>
      </c>
      <c r="BU77" s="184">
        <v>0</v>
      </c>
      <c r="BV77" s="184">
        <v>0</v>
      </c>
      <c r="BW77" s="184">
        <v>0</v>
      </c>
      <c r="BX77" s="184">
        <v>0</v>
      </c>
      <c r="BY77" s="184">
        <v>0</v>
      </c>
      <c r="BZ77" s="184">
        <v>0</v>
      </c>
      <c r="CA77" s="184">
        <v>0</v>
      </c>
      <c r="CB77" s="184">
        <v>0</v>
      </c>
      <c r="CC77" s="184">
        <v>0</v>
      </c>
      <c r="CD77" s="184">
        <v>0</v>
      </c>
      <c r="CE77" s="184">
        <v>0</v>
      </c>
      <c r="CF77" s="184">
        <v>0</v>
      </c>
      <c r="CG77" s="184">
        <v>0</v>
      </c>
      <c r="CH77" s="184">
        <v>0</v>
      </c>
      <c r="CI77" s="184">
        <v>0</v>
      </c>
      <c r="CJ77" s="184">
        <v>0</v>
      </c>
      <c r="CK77" s="184">
        <v>0</v>
      </c>
      <c r="CL77" s="184">
        <v>0</v>
      </c>
      <c r="CM77" s="184">
        <v>0</v>
      </c>
      <c r="CN77" s="184">
        <v>0</v>
      </c>
      <c r="CO77" s="184">
        <v>0</v>
      </c>
      <c r="CP77" s="184">
        <v>0</v>
      </c>
      <c r="CQ77" s="184">
        <v>0</v>
      </c>
      <c r="CR77" s="184">
        <v>0</v>
      </c>
      <c r="CS77" s="184">
        <v>0</v>
      </c>
      <c r="CT77" s="184">
        <v>0</v>
      </c>
      <c r="CU77" s="184">
        <v>0</v>
      </c>
      <c r="CV77" s="184">
        <v>0</v>
      </c>
      <c r="CW77" s="185">
        <v>0</v>
      </c>
    </row>
    <row r="78" spans="1:201" s="72" customFormat="1" ht="20.100000000000001" customHeight="1" x14ac:dyDescent="0.25">
      <c r="A78" s="100" t="s">
        <v>122</v>
      </c>
      <c r="B78" s="102">
        <v>0</v>
      </c>
      <c r="C78" s="186">
        <v>0</v>
      </c>
      <c r="D78" s="186">
        <v>0</v>
      </c>
      <c r="E78" s="186">
        <v>0</v>
      </c>
      <c r="F78" s="186">
        <v>0</v>
      </c>
      <c r="G78" s="186">
        <v>0</v>
      </c>
      <c r="H78" s="186">
        <v>0</v>
      </c>
      <c r="I78" s="186">
        <v>0</v>
      </c>
      <c r="J78" s="186">
        <v>0</v>
      </c>
      <c r="K78" s="186">
        <v>0</v>
      </c>
      <c r="L78" s="186">
        <v>0</v>
      </c>
      <c r="M78" s="186">
        <v>0</v>
      </c>
      <c r="N78" s="186">
        <v>0</v>
      </c>
      <c r="O78" s="186">
        <v>0</v>
      </c>
      <c r="P78" s="186">
        <v>0</v>
      </c>
      <c r="Q78" s="186">
        <v>0</v>
      </c>
      <c r="R78" s="186">
        <v>0</v>
      </c>
      <c r="S78" s="186">
        <v>0</v>
      </c>
      <c r="T78" s="186">
        <v>0</v>
      </c>
      <c r="U78" s="186">
        <v>0</v>
      </c>
      <c r="V78" s="186">
        <v>0</v>
      </c>
      <c r="W78" s="186">
        <v>0</v>
      </c>
      <c r="X78" s="186">
        <v>0</v>
      </c>
      <c r="Y78" s="186">
        <v>0</v>
      </c>
      <c r="Z78" s="186">
        <v>0</v>
      </c>
      <c r="AA78" s="186">
        <v>0</v>
      </c>
      <c r="AB78" s="186">
        <v>0</v>
      </c>
      <c r="AC78" s="186">
        <v>0</v>
      </c>
      <c r="AD78" s="186">
        <v>0</v>
      </c>
      <c r="AE78" s="186">
        <v>0</v>
      </c>
      <c r="AF78" s="186">
        <v>0</v>
      </c>
      <c r="AG78" s="186">
        <v>0</v>
      </c>
      <c r="AH78" s="186">
        <v>0</v>
      </c>
      <c r="AI78" s="186">
        <v>0</v>
      </c>
      <c r="AJ78" s="186">
        <v>0</v>
      </c>
      <c r="AK78" s="186">
        <v>0</v>
      </c>
      <c r="AL78" s="186">
        <v>0</v>
      </c>
      <c r="AM78" s="186">
        <v>0</v>
      </c>
      <c r="AN78" s="186">
        <v>0</v>
      </c>
      <c r="AO78" s="186">
        <v>0</v>
      </c>
      <c r="AP78" s="186">
        <v>0</v>
      </c>
      <c r="AQ78" s="186">
        <v>0</v>
      </c>
      <c r="AR78" s="186">
        <v>0</v>
      </c>
      <c r="AS78" s="186">
        <v>0</v>
      </c>
      <c r="AT78" s="186">
        <v>0</v>
      </c>
      <c r="AU78" s="186">
        <v>0</v>
      </c>
      <c r="AV78" s="186">
        <v>0</v>
      </c>
      <c r="AW78" s="186">
        <v>0</v>
      </c>
      <c r="AX78" s="186">
        <v>0</v>
      </c>
      <c r="AY78" s="186">
        <v>0</v>
      </c>
      <c r="AZ78" s="186">
        <v>0</v>
      </c>
      <c r="BA78" s="186">
        <v>0</v>
      </c>
      <c r="BB78" s="186">
        <v>0</v>
      </c>
      <c r="BC78" s="186">
        <v>0</v>
      </c>
      <c r="BD78" s="186">
        <v>0</v>
      </c>
      <c r="BE78" s="186">
        <v>0</v>
      </c>
      <c r="BF78" s="186">
        <v>0</v>
      </c>
      <c r="BG78" s="186">
        <v>0</v>
      </c>
      <c r="BH78" s="186">
        <v>0</v>
      </c>
      <c r="BI78" s="186">
        <v>0</v>
      </c>
      <c r="BJ78" s="186">
        <v>0</v>
      </c>
      <c r="BK78" s="186">
        <v>0</v>
      </c>
      <c r="BL78" s="186">
        <v>0</v>
      </c>
      <c r="BM78" s="186">
        <v>0</v>
      </c>
      <c r="BN78" s="186">
        <v>0</v>
      </c>
      <c r="BO78" s="186">
        <v>0</v>
      </c>
      <c r="BP78" s="186">
        <v>0</v>
      </c>
      <c r="BQ78" s="186">
        <v>0</v>
      </c>
      <c r="BR78" s="186">
        <v>0</v>
      </c>
      <c r="BS78" s="186">
        <v>0</v>
      </c>
      <c r="BT78" s="186">
        <v>0</v>
      </c>
      <c r="BU78" s="186">
        <v>0</v>
      </c>
      <c r="BV78" s="186">
        <v>0</v>
      </c>
      <c r="BW78" s="186">
        <v>0</v>
      </c>
      <c r="BX78" s="186">
        <v>0</v>
      </c>
      <c r="BY78" s="186">
        <v>0</v>
      </c>
      <c r="BZ78" s="186">
        <v>0</v>
      </c>
      <c r="CA78" s="186">
        <v>0</v>
      </c>
      <c r="CB78" s="186">
        <v>0</v>
      </c>
      <c r="CC78" s="186">
        <v>0</v>
      </c>
      <c r="CD78" s="186">
        <v>0</v>
      </c>
      <c r="CE78" s="186">
        <v>0</v>
      </c>
      <c r="CF78" s="186">
        <v>0</v>
      </c>
      <c r="CG78" s="186">
        <v>0</v>
      </c>
      <c r="CH78" s="186">
        <v>0</v>
      </c>
      <c r="CI78" s="186">
        <v>0</v>
      </c>
      <c r="CJ78" s="186">
        <v>0</v>
      </c>
      <c r="CK78" s="186">
        <v>0</v>
      </c>
      <c r="CL78" s="186">
        <v>0</v>
      </c>
      <c r="CM78" s="186">
        <v>0</v>
      </c>
      <c r="CN78" s="186">
        <v>0</v>
      </c>
      <c r="CO78" s="186">
        <v>0</v>
      </c>
      <c r="CP78" s="186">
        <v>0</v>
      </c>
      <c r="CQ78" s="186">
        <v>0</v>
      </c>
      <c r="CR78" s="186">
        <v>0</v>
      </c>
      <c r="CS78" s="186">
        <v>0</v>
      </c>
      <c r="CT78" s="186">
        <v>0</v>
      </c>
      <c r="CU78" s="186">
        <v>0</v>
      </c>
      <c r="CV78" s="186">
        <v>0</v>
      </c>
      <c r="CW78" s="187">
        <v>0</v>
      </c>
    </row>
    <row r="79" spans="1:201" s="72" customFormat="1" ht="20.100000000000001" customHeight="1" x14ac:dyDescent="0.25">
      <c r="A79" s="103" t="s">
        <v>37</v>
      </c>
      <c r="B79" s="8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5"/>
    </row>
    <row r="80" spans="1:201" s="72" customFormat="1" ht="20.100000000000001" customHeight="1" x14ac:dyDescent="0.25">
      <c r="A80" s="100" t="s">
        <v>126</v>
      </c>
      <c r="B80" s="101">
        <v>0</v>
      </c>
      <c r="C80" s="184">
        <v>0</v>
      </c>
      <c r="D80" s="184">
        <v>0</v>
      </c>
      <c r="E80" s="184">
        <v>0</v>
      </c>
      <c r="F80" s="184">
        <v>0</v>
      </c>
      <c r="G80" s="184">
        <v>0</v>
      </c>
      <c r="H80" s="184">
        <v>0</v>
      </c>
      <c r="I80" s="184">
        <v>0</v>
      </c>
      <c r="J80" s="184">
        <v>0</v>
      </c>
      <c r="K80" s="184">
        <v>0</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184">
        <v>0</v>
      </c>
      <c r="AC80" s="184">
        <v>0</v>
      </c>
      <c r="AD80" s="184">
        <v>0</v>
      </c>
      <c r="AE80" s="184">
        <v>0</v>
      </c>
      <c r="AF80" s="184">
        <v>0</v>
      </c>
      <c r="AG80" s="184">
        <v>0</v>
      </c>
      <c r="AH80" s="184">
        <v>0</v>
      </c>
      <c r="AI80" s="184">
        <v>0</v>
      </c>
      <c r="AJ80" s="184">
        <v>0</v>
      </c>
      <c r="AK80" s="184">
        <v>0</v>
      </c>
      <c r="AL80" s="184">
        <v>0</v>
      </c>
      <c r="AM80" s="184">
        <v>0</v>
      </c>
      <c r="AN80" s="184">
        <v>0</v>
      </c>
      <c r="AO80" s="184">
        <v>0</v>
      </c>
      <c r="AP80" s="184">
        <v>0</v>
      </c>
      <c r="AQ80" s="184">
        <v>0</v>
      </c>
      <c r="AR80" s="184">
        <v>0</v>
      </c>
      <c r="AS80" s="184">
        <v>0</v>
      </c>
      <c r="AT80" s="184">
        <v>0</v>
      </c>
      <c r="AU80" s="184">
        <v>0</v>
      </c>
      <c r="AV80" s="184">
        <v>0</v>
      </c>
      <c r="AW80" s="184">
        <v>0</v>
      </c>
      <c r="AX80" s="184">
        <v>0</v>
      </c>
      <c r="AY80" s="184">
        <v>0</v>
      </c>
      <c r="AZ80" s="184">
        <v>0</v>
      </c>
      <c r="BA80" s="184">
        <v>0</v>
      </c>
      <c r="BB80" s="184">
        <v>0</v>
      </c>
      <c r="BC80" s="184">
        <v>0</v>
      </c>
      <c r="BD80" s="184">
        <v>0</v>
      </c>
      <c r="BE80" s="184">
        <v>0</v>
      </c>
      <c r="BF80" s="184">
        <v>0</v>
      </c>
      <c r="BG80" s="184">
        <v>0</v>
      </c>
      <c r="BH80" s="184">
        <v>0</v>
      </c>
      <c r="BI80" s="184">
        <v>0</v>
      </c>
      <c r="BJ80" s="184">
        <v>0</v>
      </c>
      <c r="BK80" s="184">
        <v>0</v>
      </c>
      <c r="BL80" s="184">
        <v>0</v>
      </c>
      <c r="BM80" s="184">
        <v>0</v>
      </c>
      <c r="BN80" s="184">
        <v>0</v>
      </c>
      <c r="BO80" s="184">
        <v>0</v>
      </c>
      <c r="BP80" s="184">
        <v>0</v>
      </c>
      <c r="BQ80" s="184">
        <v>0</v>
      </c>
      <c r="BR80" s="184">
        <v>0</v>
      </c>
      <c r="BS80" s="184">
        <v>0</v>
      </c>
      <c r="BT80" s="184">
        <v>0</v>
      </c>
      <c r="BU80" s="184">
        <v>0</v>
      </c>
      <c r="BV80" s="184">
        <v>0</v>
      </c>
      <c r="BW80" s="184">
        <v>0</v>
      </c>
      <c r="BX80" s="184">
        <v>0</v>
      </c>
      <c r="BY80" s="184">
        <v>0</v>
      </c>
      <c r="BZ80" s="184">
        <v>0</v>
      </c>
      <c r="CA80" s="184">
        <v>0</v>
      </c>
      <c r="CB80" s="184">
        <v>0</v>
      </c>
      <c r="CC80" s="184">
        <v>0</v>
      </c>
      <c r="CD80" s="184">
        <v>0</v>
      </c>
      <c r="CE80" s="184">
        <v>0</v>
      </c>
      <c r="CF80" s="184">
        <v>0</v>
      </c>
      <c r="CG80" s="184">
        <v>0</v>
      </c>
      <c r="CH80" s="184">
        <v>0</v>
      </c>
      <c r="CI80" s="184">
        <v>0</v>
      </c>
      <c r="CJ80" s="184">
        <v>0</v>
      </c>
      <c r="CK80" s="184">
        <v>0</v>
      </c>
      <c r="CL80" s="184">
        <v>0</v>
      </c>
      <c r="CM80" s="184">
        <v>0</v>
      </c>
      <c r="CN80" s="184">
        <v>0</v>
      </c>
      <c r="CO80" s="184">
        <v>0</v>
      </c>
      <c r="CP80" s="184">
        <v>0</v>
      </c>
      <c r="CQ80" s="184">
        <v>0</v>
      </c>
      <c r="CR80" s="184">
        <v>0</v>
      </c>
      <c r="CS80" s="184">
        <v>0</v>
      </c>
      <c r="CT80" s="184">
        <v>0</v>
      </c>
      <c r="CU80" s="184">
        <v>0</v>
      </c>
      <c r="CV80" s="184">
        <v>0</v>
      </c>
      <c r="CW80" s="185">
        <v>0</v>
      </c>
    </row>
    <row r="81" spans="1:201" s="72" customFormat="1" ht="20.100000000000001" customHeight="1" x14ac:dyDescent="0.25">
      <c r="A81" s="100" t="s">
        <v>127</v>
      </c>
      <c r="B81" s="102">
        <v>0</v>
      </c>
      <c r="C81" s="186">
        <v>0</v>
      </c>
      <c r="D81" s="186">
        <v>0</v>
      </c>
      <c r="E81" s="186">
        <v>0</v>
      </c>
      <c r="F81" s="186">
        <v>0</v>
      </c>
      <c r="G81" s="186">
        <v>0</v>
      </c>
      <c r="H81" s="186">
        <v>0</v>
      </c>
      <c r="I81" s="186">
        <v>0</v>
      </c>
      <c r="J81" s="186">
        <v>0</v>
      </c>
      <c r="K81" s="186">
        <v>0</v>
      </c>
      <c r="L81" s="186">
        <v>0</v>
      </c>
      <c r="M81" s="186">
        <v>0</v>
      </c>
      <c r="N81" s="186">
        <v>0</v>
      </c>
      <c r="O81" s="186">
        <v>0</v>
      </c>
      <c r="P81" s="186">
        <v>0</v>
      </c>
      <c r="Q81" s="186">
        <v>0</v>
      </c>
      <c r="R81" s="186">
        <v>0</v>
      </c>
      <c r="S81" s="186">
        <v>0</v>
      </c>
      <c r="T81" s="186">
        <v>0</v>
      </c>
      <c r="U81" s="186">
        <v>0</v>
      </c>
      <c r="V81" s="186">
        <v>0</v>
      </c>
      <c r="W81" s="186">
        <v>0</v>
      </c>
      <c r="X81" s="186">
        <v>0</v>
      </c>
      <c r="Y81" s="186">
        <v>0</v>
      </c>
      <c r="Z81" s="186">
        <v>0</v>
      </c>
      <c r="AA81" s="186">
        <v>0</v>
      </c>
      <c r="AB81" s="186">
        <v>0</v>
      </c>
      <c r="AC81" s="186">
        <v>0</v>
      </c>
      <c r="AD81" s="186">
        <v>0</v>
      </c>
      <c r="AE81" s="186">
        <v>0</v>
      </c>
      <c r="AF81" s="186">
        <v>0</v>
      </c>
      <c r="AG81" s="186">
        <v>0</v>
      </c>
      <c r="AH81" s="186">
        <v>0</v>
      </c>
      <c r="AI81" s="186">
        <v>0</v>
      </c>
      <c r="AJ81" s="186">
        <v>0</v>
      </c>
      <c r="AK81" s="186">
        <v>0</v>
      </c>
      <c r="AL81" s="186">
        <v>0</v>
      </c>
      <c r="AM81" s="186">
        <v>0</v>
      </c>
      <c r="AN81" s="186">
        <v>0</v>
      </c>
      <c r="AO81" s="186">
        <v>0</v>
      </c>
      <c r="AP81" s="186">
        <v>0</v>
      </c>
      <c r="AQ81" s="186">
        <v>0</v>
      </c>
      <c r="AR81" s="186">
        <v>0</v>
      </c>
      <c r="AS81" s="186">
        <v>0</v>
      </c>
      <c r="AT81" s="186">
        <v>0</v>
      </c>
      <c r="AU81" s="186">
        <v>0</v>
      </c>
      <c r="AV81" s="186">
        <v>0</v>
      </c>
      <c r="AW81" s="186">
        <v>0</v>
      </c>
      <c r="AX81" s="186">
        <v>0</v>
      </c>
      <c r="AY81" s="186">
        <v>0</v>
      </c>
      <c r="AZ81" s="186">
        <v>0</v>
      </c>
      <c r="BA81" s="186">
        <v>0</v>
      </c>
      <c r="BB81" s="186">
        <v>0</v>
      </c>
      <c r="BC81" s="186">
        <v>0</v>
      </c>
      <c r="BD81" s="186">
        <v>0</v>
      </c>
      <c r="BE81" s="186">
        <v>0</v>
      </c>
      <c r="BF81" s="186">
        <v>0</v>
      </c>
      <c r="BG81" s="186">
        <v>0</v>
      </c>
      <c r="BH81" s="186">
        <v>0</v>
      </c>
      <c r="BI81" s="186">
        <v>0</v>
      </c>
      <c r="BJ81" s="186">
        <v>0</v>
      </c>
      <c r="BK81" s="186">
        <v>0</v>
      </c>
      <c r="BL81" s="186">
        <v>0</v>
      </c>
      <c r="BM81" s="186">
        <v>0</v>
      </c>
      <c r="BN81" s="186">
        <v>0</v>
      </c>
      <c r="BO81" s="186">
        <v>0</v>
      </c>
      <c r="BP81" s="186">
        <v>0</v>
      </c>
      <c r="BQ81" s="186">
        <v>0</v>
      </c>
      <c r="BR81" s="186">
        <v>0</v>
      </c>
      <c r="BS81" s="186">
        <v>0</v>
      </c>
      <c r="BT81" s="186">
        <v>0</v>
      </c>
      <c r="BU81" s="186">
        <v>0</v>
      </c>
      <c r="BV81" s="186">
        <v>0</v>
      </c>
      <c r="BW81" s="186">
        <v>0</v>
      </c>
      <c r="BX81" s="186">
        <v>0</v>
      </c>
      <c r="BY81" s="186">
        <v>0</v>
      </c>
      <c r="BZ81" s="186">
        <v>0</v>
      </c>
      <c r="CA81" s="186">
        <v>0</v>
      </c>
      <c r="CB81" s="186">
        <v>0</v>
      </c>
      <c r="CC81" s="186">
        <v>0</v>
      </c>
      <c r="CD81" s="186">
        <v>0</v>
      </c>
      <c r="CE81" s="186">
        <v>0</v>
      </c>
      <c r="CF81" s="186">
        <v>0</v>
      </c>
      <c r="CG81" s="186">
        <v>0</v>
      </c>
      <c r="CH81" s="186">
        <v>0</v>
      </c>
      <c r="CI81" s="186">
        <v>0</v>
      </c>
      <c r="CJ81" s="186">
        <v>0</v>
      </c>
      <c r="CK81" s="186">
        <v>0</v>
      </c>
      <c r="CL81" s="186">
        <v>0</v>
      </c>
      <c r="CM81" s="186">
        <v>0</v>
      </c>
      <c r="CN81" s="186">
        <v>0</v>
      </c>
      <c r="CO81" s="186">
        <v>0</v>
      </c>
      <c r="CP81" s="186">
        <v>0</v>
      </c>
      <c r="CQ81" s="186">
        <v>0</v>
      </c>
      <c r="CR81" s="186">
        <v>0</v>
      </c>
      <c r="CS81" s="186">
        <v>0</v>
      </c>
      <c r="CT81" s="186">
        <v>0</v>
      </c>
      <c r="CU81" s="186">
        <v>0</v>
      </c>
      <c r="CV81" s="186">
        <v>0</v>
      </c>
      <c r="CW81" s="187">
        <v>0</v>
      </c>
    </row>
    <row r="82" spans="1:201" s="72" customFormat="1" ht="20.100000000000001" customHeight="1" x14ac:dyDescent="0.25">
      <c r="A82" s="103" t="s">
        <v>38</v>
      </c>
      <c r="B82" s="8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5"/>
    </row>
    <row r="83" spans="1:201" s="72" customFormat="1" ht="20.100000000000001" customHeight="1" x14ac:dyDescent="0.25">
      <c r="A83" s="100" t="s">
        <v>128</v>
      </c>
      <c r="B83" s="101">
        <v>0</v>
      </c>
      <c r="C83" s="184">
        <v>0</v>
      </c>
      <c r="D83" s="184">
        <v>0</v>
      </c>
      <c r="E83" s="184">
        <v>0</v>
      </c>
      <c r="F83" s="184">
        <v>0</v>
      </c>
      <c r="G83" s="184">
        <v>0</v>
      </c>
      <c r="H83" s="184">
        <v>0</v>
      </c>
      <c r="I83" s="184">
        <v>0</v>
      </c>
      <c r="J83" s="184">
        <v>0</v>
      </c>
      <c r="K83" s="184">
        <v>0</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184">
        <v>0</v>
      </c>
      <c r="AC83" s="184">
        <v>0</v>
      </c>
      <c r="AD83" s="184">
        <v>0</v>
      </c>
      <c r="AE83" s="184">
        <v>0</v>
      </c>
      <c r="AF83" s="184">
        <v>0</v>
      </c>
      <c r="AG83" s="184">
        <v>0</v>
      </c>
      <c r="AH83" s="184">
        <v>0</v>
      </c>
      <c r="AI83" s="184">
        <v>0</v>
      </c>
      <c r="AJ83" s="184">
        <v>0</v>
      </c>
      <c r="AK83" s="184">
        <v>0</v>
      </c>
      <c r="AL83" s="184">
        <v>0</v>
      </c>
      <c r="AM83" s="184">
        <v>0</v>
      </c>
      <c r="AN83" s="184">
        <v>0</v>
      </c>
      <c r="AO83" s="184">
        <v>0</v>
      </c>
      <c r="AP83" s="184">
        <v>0</v>
      </c>
      <c r="AQ83" s="184">
        <v>0</v>
      </c>
      <c r="AR83" s="184">
        <v>0</v>
      </c>
      <c r="AS83" s="184">
        <v>0</v>
      </c>
      <c r="AT83" s="184">
        <v>0</v>
      </c>
      <c r="AU83" s="184">
        <v>0</v>
      </c>
      <c r="AV83" s="184">
        <v>0</v>
      </c>
      <c r="AW83" s="184">
        <v>0</v>
      </c>
      <c r="AX83" s="184">
        <v>0</v>
      </c>
      <c r="AY83" s="184">
        <v>0</v>
      </c>
      <c r="AZ83" s="184">
        <v>0</v>
      </c>
      <c r="BA83" s="184">
        <v>0</v>
      </c>
      <c r="BB83" s="184">
        <v>0</v>
      </c>
      <c r="BC83" s="184">
        <v>0</v>
      </c>
      <c r="BD83" s="184">
        <v>0</v>
      </c>
      <c r="BE83" s="184">
        <v>0</v>
      </c>
      <c r="BF83" s="184">
        <v>0</v>
      </c>
      <c r="BG83" s="184">
        <v>0</v>
      </c>
      <c r="BH83" s="184">
        <v>0</v>
      </c>
      <c r="BI83" s="184">
        <v>0</v>
      </c>
      <c r="BJ83" s="184">
        <v>0</v>
      </c>
      <c r="BK83" s="184">
        <v>0</v>
      </c>
      <c r="BL83" s="184">
        <v>0</v>
      </c>
      <c r="BM83" s="184">
        <v>0</v>
      </c>
      <c r="BN83" s="184">
        <v>0</v>
      </c>
      <c r="BO83" s="184">
        <v>0</v>
      </c>
      <c r="BP83" s="184">
        <v>0</v>
      </c>
      <c r="BQ83" s="184">
        <v>0</v>
      </c>
      <c r="BR83" s="184">
        <v>0</v>
      </c>
      <c r="BS83" s="184">
        <v>0</v>
      </c>
      <c r="BT83" s="184">
        <v>0</v>
      </c>
      <c r="BU83" s="184">
        <v>0</v>
      </c>
      <c r="BV83" s="184">
        <v>0</v>
      </c>
      <c r="BW83" s="184">
        <v>0</v>
      </c>
      <c r="BX83" s="184">
        <v>0</v>
      </c>
      <c r="BY83" s="184">
        <v>0</v>
      </c>
      <c r="BZ83" s="184">
        <v>0</v>
      </c>
      <c r="CA83" s="184">
        <v>0</v>
      </c>
      <c r="CB83" s="184">
        <v>0</v>
      </c>
      <c r="CC83" s="184">
        <v>0</v>
      </c>
      <c r="CD83" s="184">
        <v>0</v>
      </c>
      <c r="CE83" s="184">
        <v>0</v>
      </c>
      <c r="CF83" s="184">
        <v>0</v>
      </c>
      <c r="CG83" s="184">
        <v>0</v>
      </c>
      <c r="CH83" s="184">
        <v>0</v>
      </c>
      <c r="CI83" s="184">
        <v>0</v>
      </c>
      <c r="CJ83" s="184">
        <v>0</v>
      </c>
      <c r="CK83" s="184">
        <v>0</v>
      </c>
      <c r="CL83" s="184">
        <v>0</v>
      </c>
      <c r="CM83" s="184">
        <v>0</v>
      </c>
      <c r="CN83" s="184">
        <v>0</v>
      </c>
      <c r="CO83" s="184">
        <v>0</v>
      </c>
      <c r="CP83" s="184">
        <v>0</v>
      </c>
      <c r="CQ83" s="184">
        <v>0</v>
      </c>
      <c r="CR83" s="184">
        <v>0</v>
      </c>
      <c r="CS83" s="184">
        <v>0</v>
      </c>
      <c r="CT83" s="184">
        <v>0</v>
      </c>
      <c r="CU83" s="184">
        <v>0</v>
      </c>
      <c r="CV83" s="184">
        <v>0</v>
      </c>
      <c r="CW83" s="185">
        <v>0</v>
      </c>
    </row>
    <row r="84" spans="1:201" s="72" customFormat="1" ht="20.100000000000001" customHeight="1" x14ac:dyDescent="0.25">
      <c r="A84" s="100" t="s">
        <v>129</v>
      </c>
      <c r="B84" s="102">
        <v>0</v>
      </c>
      <c r="C84" s="186">
        <v>0</v>
      </c>
      <c r="D84" s="186">
        <v>0</v>
      </c>
      <c r="E84" s="186">
        <v>0</v>
      </c>
      <c r="F84" s="186">
        <v>0</v>
      </c>
      <c r="G84" s="186">
        <v>0</v>
      </c>
      <c r="H84" s="186">
        <v>0</v>
      </c>
      <c r="I84" s="186">
        <v>0</v>
      </c>
      <c r="J84" s="186">
        <v>0</v>
      </c>
      <c r="K84" s="186">
        <v>0</v>
      </c>
      <c r="L84" s="186">
        <v>0</v>
      </c>
      <c r="M84" s="186">
        <v>0</v>
      </c>
      <c r="N84" s="186">
        <v>0</v>
      </c>
      <c r="O84" s="186">
        <v>0</v>
      </c>
      <c r="P84" s="186">
        <v>0</v>
      </c>
      <c r="Q84" s="186">
        <v>0</v>
      </c>
      <c r="R84" s="186">
        <v>0</v>
      </c>
      <c r="S84" s="186">
        <v>0</v>
      </c>
      <c r="T84" s="186">
        <v>0</v>
      </c>
      <c r="U84" s="186">
        <v>0</v>
      </c>
      <c r="V84" s="186">
        <v>0</v>
      </c>
      <c r="W84" s="186">
        <v>0</v>
      </c>
      <c r="X84" s="186">
        <v>0</v>
      </c>
      <c r="Y84" s="186">
        <v>0</v>
      </c>
      <c r="Z84" s="186">
        <v>0</v>
      </c>
      <c r="AA84" s="186">
        <v>0</v>
      </c>
      <c r="AB84" s="186">
        <v>0</v>
      </c>
      <c r="AC84" s="186">
        <v>0</v>
      </c>
      <c r="AD84" s="186">
        <v>0</v>
      </c>
      <c r="AE84" s="186">
        <v>0</v>
      </c>
      <c r="AF84" s="186">
        <v>0</v>
      </c>
      <c r="AG84" s="186">
        <v>0</v>
      </c>
      <c r="AH84" s="186">
        <v>0</v>
      </c>
      <c r="AI84" s="186">
        <v>0</v>
      </c>
      <c r="AJ84" s="186">
        <v>0</v>
      </c>
      <c r="AK84" s="186">
        <v>0</v>
      </c>
      <c r="AL84" s="186">
        <v>0</v>
      </c>
      <c r="AM84" s="186">
        <v>0</v>
      </c>
      <c r="AN84" s="186">
        <v>0</v>
      </c>
      <c r="AO84" s="186">
        <v>0</v>
      </c>
      <c r="AP84" s="186">
        <v>0</v>
      </c>
      <c r="AQ84" s="186">
        <v>0</v>
      </c>
      <c r="AR84" s="186">
        <v>0</v>
      </c>
      <c r="AS84" s="186">
        <v>0</v>
      </c>
      <c r="AT84" s="186">
        <v>0</v>
      </c>
      <c r="AU84" s="186">
        <v>0</v>
      </c>
      <c r="AV84" s="186">
        <v>0</v>
      </c>
      <c r="AW84" s="186">
        <v>0</v>
      </c>
      <c r="AX84" s="186">
        <v>0</v>
      </c>
      <c r="AY84" s="186">
        <v>0</v>
      </c>
      <c r="AZ84" s="186">
        <v>0</v>
      </c>
      <c r="BA84" s="186">
        <v>0</v>
      </c>
      <c r="BB84" s="186">
        <v>0</v>
      </c>
      <c r="BC84" s="186">
        <v>0</v>
      </c>
      <c r="BD84" s="186">
        <v>0</v>
      </c>
      <c r="BE84" s="186">
        <v>0</v>
      </c>
      <c r="BF84" s="186">
        <v>0</v>
      </c>
      <c r="BG84" s="186">
        <v>0</v>
      </c>
      <c r="BH84" s="186">
        <v>0</v>
      </c>
      <c r="BI84" s="186">
        <v>0</v>
      </c>
      <c r="BJ84" s="186">
        <v>0</v>
      </c>
      <c r="BK84" s="186">
        <v>0</v>
      </c>
      <c r="BL84" s="186">
        <v>0</v>
      </c>
      <c r="BM84" s="186">
        <v>0</v>
      </c>
      <c r="BN84" s="186">
        <v>0</v>
      </c>
      <c r="BO84" s="186">
        <v>0</v>
      </c>
      <c r="BP84" s="186">
        <v>0</v>
      </c>
      <c r="BQ84" s="186">
        <v>0</v>
      </c>
      <c r="BR84" s="186">
        <v>0</v>
      </c>
      <c r="BS84" s="186">
        <v>0</v>
      </c>
      <c r="BT84" s="186">
        <v>0</v>
      </c>
      <c r="BU84" s="186">
        <v>0</v>
      </c>
      <c r="BV84" s="186">
        <v>0</v>
      </c>
      <c r="BW84" s="186">
        <v>0</v>
      </c>
      <c r="BX84" s="186">
        <v>0</v>
      </c>
      <c r="BY84" s="186">
        <v>0</v>
      </c>
      <c r="BZ84" s="186">
        <v>0</v>
      </c>
      <c r="CA84" s="186">
        <v>0</v>
      </c>
      <c r="CB84" s="186">
        <v>0</v>
      </c>
      <c r="CC84" s="186">
        <v>0</v>
      </c>
      <c r="CD84" s="186">
        <v>0</v>
      </c>
      <c r="CE84" s="186">
        <v>0</v>
      </c>
      <c r="CF84" s="186">
        <v>0</v>
      </c>
      <c r="CG84" s="186">
        <v>0</v>
      </c>
      <c r="CH84" s="186">
        <v>0</v>
      </c>
      <c r="CI84" s="186">
        <v>0</v>
      </c>
      <c r="CJ84" s="186">
        <v>0</v>
      </c>
      <c r="CK84" s="186">
        <v>0</v>
      </c>
      <c r="CL84" s="186">
        <v>0</v>
      </c>
      <c r="CM84" s="186">
        <v>0</v>
      </c>
      <c r="CN84" s="186">
        <v>0</v>
      </c>
      <c r="CO84" s="186">
        <v>0</v>
      </c>
      <c r="CP84" s="186">
        <v>0</v>
      </c>
      <c r="CQ84" s="186">
        <v>0</v>
      </c>
      <c r="CR84" s="186">
        <v>0</v>
      </c>
      <c r="CS84" s="186">
        <v>0</v>
      </c>
      <c r="CT84" s="186">
        <v>0</v>
      </c>
      <c r="CU84" s="186">
        <v>0</v>
      </c>
      <c r="CV84" s="186">
        <v>0</v>
      </c>
      <c r="CW84" s="187">
        <v>0</v>
      </c>
    </row>
    <row r="85" spans="1:201" s="72" customFormat="1" ht="20.100000000000001" customHeight="1" x14ac:dyDescent="0.25">
      <c r="A85" s="103" t="s">
        <v>39</v>
      </c>
      <c r="B85" s="8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5"/>
    </row>
    <row r="86" spans="1:201" s="72" customFormat="1" ht="20.100000000000001" customHeight="1" x14ac:dyDescent="0.25">
      <c r="A86" s="89" t="s">
        <v>130</v>
      </c>
      <c r="B86" s="104">
        <v>0</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88">
        <v>0</v>
      </c>
      <c r="AB86" s="188">
        <v>0</v>
      </c>
      <c r="AC86" s="188">
        <v>0</v>
      </c>
      <c r="AD86" s="188">
        <v>0</v>
      </c>
      <c r="AE86" s="188">
        <v>0</v>
      </c>
      <c r="AF86" s="188">
        <v>0</v>
      </c>
      <c r="AG86" s="188">
        <v>0</v>
      </c>
      <c r="AH86" s="188">
        <v>0</v>
      </c>
      <c r="AI86" s="188">
        <v>0</v>
      </c>
      <c r="AJ86" s="188">
        <v>0</v>
      </c>
      <c r="AK86" s="188">
        <v>0</v>
      </c>
      <c r="AL86" s="188">
        <v>0</v>
      </c>
      <c r="AM86" s="188">
        <v>0</v>
      </c>
      <c r="AN86" s="188">
        <v>0</v>
      </c>
      <c r="AO86" s="188">
        <v>0</v>
      </c>
      <c r="AP86" s="188">
        <v>0</v>
      </c>
      <c r="AQ86" s="188">
        <v>0</v>
      </c>
      <c r="AR86" s="188">
        <v>0</v>
      </c>
      <c r="AS86" s="188">
        <v>0</v>
      </c>
      <c r="AT86" s="188">
        <v>0</v>
      </c>
      <c r="AU86" s="188">
        <v>0</v>
      </c>
      <c r="AV86" s="188">
        <v>0</v>
      </c>
      <c r="AW86" s="188">
        <v>0</v>
      </c>
      <c r="AX86" s="188">
        <v>0</v>
      </c>
      <c r="AY86" s="188">
        <v>0</v>
      </c>
      <c r="AZ86" s="188">
        <v>0</v>
      </c>
      <c r="BA86" s="188">
        <v>0</v>
      </c>
      <c r="BB86" s="188">
        <v>0</v>
      </c>
      <c r="BC86" s="188">
        <v>0</v>
      </c>
      <c r="BD86" s="188">
        <v>0</v>
      </c>
      <c r="BE86" s="188">
        <v>0</v>
      </c>
      <c r="BF86" s="188">
        <v>0</v>
      </c>
      <c r="BG86" s="188">
        <v>0</v>
      </c>
      <c r="BH86" s="188">
        <v>0</v>
      </c>
      <c r="BI86" s="188">
        <v>0</v>
      </c>
      <c r="BJ86" s="188">
        <v>0</v>
      </c>
      <c r="BK86" s="188">
        <v>0</v>
      </c>
      <c r="BL86" s="188">
        <v>0</v>
      </c>
      <c r="BM86" s="188">
        <v>0</v>
      </c>
      <c r="BN86" s="188">
        <v>0</v>
      </c>
      <c r="BO86" s="188">
        <v>0</v>
      </c>
      <c r="BP86" s="188">
        <v>0</v>
      </c>
      <c r="BQ86" s="188">
        <v>0</v>
      </c>
      <c r="BR86" s="188">
        <v>0</v>
      </c>
      <c r="BS86" s="188">
        <v>0</v>
      </c>
      <c r="BT86" s="188">
        <v>0</v>
      </c>
      <c r="BU86" s="188">
        <v>0</v>
      </c>
      <c r="BV86" s="188">
        <v>0</v>
      </c>
      <c r="BW86" s="188">
        <v>0</v>
      </c>
      <c r="BX86" s="188">
        <v>0</v>
      </c>
      <c r="BY86" s="188">
        <v>0</v>
      </c>
      <c r="BZ86" s="188">
        <v>0</v>
      </c>
      <c r="CA86" s="188">
        <v>0</v>
      </c>
      <c r="CB86" s="188">
        <v>0</v>
      </c>
      <c r="CC86" s="188">
        <v>0</v>
      </c>
      <c r="CD86" s="188">
        <v>0</v>
      </c>
      <c r="CE86" s="188">
        <v>0</v>
      </c>
      <c r="CF86" s="188">
        <v>0</v>
      </c>
      <c r="CG86" s="188">
        <v>0</v>
      </c>
      <c r="CH86" s="188">
        <v>0</v>
      </c>
      <c r="CI86" s="188">
        <v>0</v>
      </c>
      <c r="CJ86" s="188">
        <v>0</v>
      </c>
      <c r="CK86" s="188">
        <v>0</v>
      </c>
      <c r="CL86" s="188">
        <v>0</v>
      </c>
      <c r="CM86" s="188">
        <v>0</v>
      </c>
      <c r="CN86" s="188">
        <v>0</v>
      </c>
      <c r="CO86" s="188">
        <v>0</v>
      </c>
      <c r="CP86" s="188">
        <v>0</v>
      </c>
      <c r="CQ86" s="188">
        <v>0</v>
      </c>
      <c r="CR86" s="188">
        <v>0</v>
      </c>
      <c r="CS86" s="188">
        <v>0</v>
      </c>
      <c r="CT86" s="188">
        <v>0</v>
      </c>
      <c r="CU86" s="188">
        <v>0</v>
      </c>
      <c r="CV86" s="188">
        <v>0</v>
      </c>
      <c r="CW86" s="189">
        <v>0</v>
      </c>
    </row>
    <row r="87" spans="1:201" s="72" customFormat="1" ht="20.100000000000001" customHeight="1" x14ac:dyDescent="0.25">
      <c r="A87" s="89" t="s">
        <v>131</v>
      </c>
      <c r="B87" s="105">
        <v>0</v>
      </c>
      <c r="C87" s="190">
        <v>0</v>
      </c>
      <c r="D87" s="190">
        <v>0</v>
      </c>
      <c r="E87" s="190">
        <v>0</v>
      </c>
      <c r="F87" s="190">
        <v>0</v>
      </c>
      <c r="G87" s="190">
        <v>0</v>
      </c>
      <c r="H87" s="190">
        <v>0</v>
      </c>
      <c r="I87" s="190">
        <v>0</v>
      </c>
      <c r="J87" s="190">
        <v>0</v>
      </c>
      <c r="K87" s="190">
        <v>0</v>
      </c>
      <c r="L87" s="190">
        <v>0</v>
      </c>
      <c r="M87" s="190">
        <v>0</v>
      </c>
      <c r="N87" s="190">
        <v>0</v>
      </c>
      <c r="O87" s="190">
        <v>0</v>
      </c>
      <c r="P87" s="190">
        <v>0</v>
      </c>
      <c r="Q87" s="190">
        <v>0</v>
      </c>
      <c r="R87" s="190">
        <v>0</v>
      </c>
      <c r="S87" s="190">
        <v>0</v>
      </c>
      <c r="T87" s="190">
        <v>0</v>
      </c>
      <c r="U87" s="190">
        <v>0</v>
      </c>
      <c r="V87" s="190">
        <v>0</v>
      </c>
      <c r="W87" s="190">
        <v>0</v>
      </c>
      <c r="X87" s="190">
        <v>0</v>
      </c>
      <c r="Y87" s="190">
        <v>0</v>
      </c>
      <c r="Z87" s="190">
        <v>0</v>
      </c>
      <c r="AA87" s="190">
        <v>0</v>
      </c>
      <c r="AB87" s="190">
        <v>0</v>
      </c>
      <c r="AC87" s="190">
        <v>0</v>
      </c>
      <c r="AD87" s="190">
        <v>0</v>
      </c>
      <c r="AE87" s="190">
        <v>0</v>
      </c>
      <c r="AF87" s="190">
        <v>0</v>
      </c>
      <c r="AG87" s="190">
        <v>0</v>
      </c>
      <c r="AH87" s="190">
        <v>0</v>
      </c>
      <c r="AI87" s="190">
        <v>0</v>
      </c>
      <c r="AJ87" s="190">
        <v>0</v>
      </c>
      <c r="AK87" s="190">
        <v>0</v>
      </c>
      <c r="AL87" s="190">
        <v>0</v>
      </c>
      <c r="AM87" s="190">
        <v>0</v>
      </c>
      <c r="AN87" s="190">
        <v>0</v>
      </c>
      <c r="AO87" s="190">
        <v>0</v>
      </c>
      <c r="AP87" s="190">
        <v>0</v>
      </c>
      <c r="AQ87" s="190">
        <v>0</v>
      </c>
      <c r="AR87" s="190">
        <v>0</v>
      </c>
      <c r="AS87" s="190">
        <v>0</v>
      </c>
      <c r="AT87" s="190">
        <v>0</v>
      </c>
      <c r="AU87" s="190">
        <v>0</v>
      </c>
      <c r="AV87" s="190">
        <v>0</v>
      </c>
      <c r="AW87" s="190">
        <v>0</v>
      </c>
      <c r="AX87" s="190">
        <v>0</v>
      </c>
      <c r="AY87" s="190">
        <v>0</v>
      </c>
      <c r="AZ87" s="190">
        <v>0</v>
      </c>
      <c r="BA87" s="190">
        <v>0</v>
      </c>
      <c r="BB87" s="190">
        <v>0</v>
      </c>
      <c r="BC87" s="190">
        <v>0</v>
      </c>
      <c r="BD87" s="190">
        <v>0</v>
      </c>
      <c r="BE87" s="190">
        <v>0</v>
      </c>
      <c r="BF87" s="190">
        <v>0</v>
      </c>
      <c r="BG87" s="190">
        <v>0</v>
      </c>
      <c r="BH87" s="190">
        <v>0</v>
      </c>
      <c r="BI87" s="190">
        <v>0</v>
      </c>
      <c r="BJ87" s="190">
        <v>0</v>
      </c>
      <c r="BK87" s="190">
        <v>0</v>
      </c>
      <c r="BL87" s="190">
        <v>0</v>
      </c>
      <c r="BM87" s="190">
        <v>0</v>
      </c>
      <c r="BN87" s="190">
        <v>0</v>
      </c>
      <c r="BO87" s="190">
        <v>0</v>
      </c>
      <c r="BP87" s="190">
        <v>0</v>
      </c>
      <c r="BQ87" s="190">
        <v>0</v>
      </c>
      <c r="BR87" s="190">
        <v>0</v>
      </c>
      <c r="BS87" s="190">
        <v>0</v>
      </c>
      <c r="BT87" s="190">
        <v>0</v>
      </c>
      <c r="BU87" s="190">
        <v>0</v>
      </c>
      <c r="BV87" s="190">
        <v>0</v>
      </c>
      <c r="BW87" s="190">
        <v>0</v>
      </c>
      <c r="BX87" s="190">
        <v>0</v>
      </c>
      <c r="BY87" s="190">
        <v>0</v>
      </c>
      <c r="BZ87" s="190">
        <v>0</v>
      </c>
      <c r="CA87" s="190">
        <v>0</v>
      </c>
      <c r="CB87" s="190">
        <v>0</v>
      </c>
      <c r="CC87" s="190">
        <v>0</v>
      </c>
      <c r="CD87" s="190">
        <v>0</v>
      </c>
      <c r="CE87" s="190">
        <v>0</v>
      </c>
      <c r="CF87" s="190">
        <v>0</v>
      </c>
      <c r="CG87" s="190">
        <v>0</v>
      </c>
      <c r="CH87" s="190">
        <v>0</v>
      </c>
      <c r="CI87" s="190">
        <v>0</v>
      </c>
      <c r="CJ87" s="190">
        <v>0</v>
      </c>
      <c r="CK87" s="190">
        <v>0</v>
      </c>
      <c r="CL87" s="190">
        <v>0</v>
      </c>
      <c r="CM87" s="190">
        <v>0</v>
      </c>
      <c r="CN87" s="190">
        <v>0</v>
      </c>
      <c r="CO87" s="190">
        <v>0</v>
      </c>
      <c r="CP87" s="190">
        <v>0</v>
      </c>
      <c r="CQ87" s="190">
        <v>0</v>
      </c>
      <c r="CR87" s="190">
        <v>0</v>
      </c>
      <c r="CS87" s="190">
        <v>0</v>
      </c>
      <c r="CT87" s="190">
        <v>0</v>
      </c>
      <c r="CU87" s="190">
        <v>0</v>
      </c>
      <c r="CV87" s="190">
        <v>0</v>
      </c>
      <c r="CW87" s="191">
        <v>0</v>
      </c>
    </row>
    <row r="88" spans="1:201" s="72" customFormat="1" ht="20.100000000000001" customHeight="1" x14ac:dyDescent="0.25">
      <c r="A88" s="271" t="s">
        <v>40</v>
      </c>
      <c r="B88" s="247">
        <f t="shared" ref="B88:AG88" si="75">B77+B80+B83+B86</f>
        <v>0</v>
      </c>
      <c r="C88" s="79">
        <f t="shared" si="75"/>
        <v>0</v>
      </c>
      <c r="D88" s="79">
        <f t="shared" si="75"/>
        <v>0</v>
      </c>
      <c r="E88" s="79">
        <f t="shared" si="75"/>
        <v>0</v>
      </c>
      <c r="F88" s="79">
        <f t="shared" si="75"/>
        <v>0</v>
      </c>
      <c r="G88" s="79">
        <f t="shared" si="75"/>
        <v>0</v>
      </c>
      <c r="H88" s="79">
        <f t="shared" si="75"/>
        <v>0</v>
      </c>
      <c r="I88" s="79">
        <f t="shared" si="75"/>
        <v>0</v>
      </c>
      <c r="J88" s="79">
        <f t="shared" si="75"/>
        <v>0</v>
      </c>
      <c r="K88" s="79">
        <f t="shared" si="75"/>
        <v>0</v>
      </c>
      <c r="L88" s="79">
        <f t="shared" si="75"/>
        <v>0</v>
      </c>
      <c r="M88" s="79">
        <f t="shared" si="75"/>
        <v>0</v>
      </c>
      <c r="N88" s="79">
        <f t="shared" si="75"/>
        <v>0</v>
      </c>
      <c r="O88" s="79">
        <f t="shared" si="75"/>
        <v>0</v>
      </c>
      <c r="P88" s="79">
        <f t="shared" si="75"/>
        <v>0</v>
      </c>
      <c r="Q88" s="79">
        <f t="shared" si="75"/>
        <v>0</v>
      </c>
      <c r="R88" s="79">
        <f t="shared" si="75"/>
        <v>0</v>
      </c>
      <c r="S88" s="79">
        <f t="shared" si="75"/>
        <v>0</v>
      </c>
      <c r="T88" s="79">
        <f t="shared" si="75"/>
        <v>0</v>
      </c>
      <c r="U88" s="79">
        <f t="shared" si="75"/>
        <v>0</v>
      </c>
      <c r="V88" s="79">
        <f t="shared" si="75"/>
        <v>0</v>
      </c>
      <c r="W88" s="79">
        <f t="shared" si="75"/>
        <v>0</v>
      </c>
      <c r="X88" s="79">
        <f t="shared" si="75"/>
        <v>0</v>
      </c>
      <c r="Y88" s="79">
        <f t="shared" si="75"/>
        <v>0</v>
      </c>
      <c r="Z88" s="79">
        <f t="shared" si="75"/>
        <v>0</v>
      </c>
      <c r="AA88" s="79">
        <f t="shared" si="75"/>
        <v>0</v>
      </c>
      <c r="AB88" s="79">
        <f t="shared" si="75"/>
        <v>0</v>
      </c>
      <c r="AC88" s="79">
        <f t="shared" si="75"/>
        <v>0</v>
      </c>
      <c r="AD88" s="79">
        <f t="shared" si="75"/>
        <v>0</v>
      </c>
      <c r="AE88" s="79">
        <f t="shared" si="75"/>
        <v>0</v>
      </c>
      <c r="AF88" s="79">
        <f t="shared" si="75"/>
        <v>0</v>
      </c>
      <c r="AG88" s="79">
        <f t="shared" si="75"/>
        <v>0</v>
      </c>
      <c r="AH88" s="79">
        <f t="shared" ref="AH88:BM88" si="76">AH77+AH80+AH83+AH86</f>
        <v>0</v>
      </c>
      <c r="AI88" s="79">
        <f t="shared" si="76"/>
        <v>0</v>
      </c>
      <c r="AJ88" s="79">
        <f t="shared" si="76"/>
        <v>0</v>
      </c>
      <c r="AK88" s="79">
        <f t="shared" si="76"/>
        <v>0</v>
      </c>
      <c r="AL88" s="79">
        <f t="shared" si="76"/>
        <v>0</v>
      </c>
      <c r="AM88" s="79">
        <f t="shared" si="76"/>
        <v>0</v>
      </c>
      <c r="AN88" s="79">
        <f t="shared" si="76"/>
        <v>0</v>
      </c>
      <c r="AO88" s="79">
        <f t="shared" si="76"/>
        <v>0</v>
      </c>
      <c r="AP88" s="79">
        <f t="shared" si="76"/>
        <v>0</v>
      </c>
      <c r="AQ88" s="79">
        <f t="shared" si="76"/>
        <v>0</v>
      </c>
      <c r="AR88" s="79">
        <f t="shared" si="76"/>
        <v>0</v>
      </c>
      <c r="AS88" s="79">
        <f t="shared" si="76"/>
        <v>0</v>
      </c>
      <c r="AT88" s="79">
        <f t="shared" si="76"/>
        <v>0</v>
      </c>
      <c r="AU88" s="79">
        <f t="shared" si="76"/>
        <v>0</v>
      </c>
      <c r="AV88" s="79">
        <f t="shared" si="76"/>
        <v>0</v>
      </c>
      <c r="AW88" s="79">
        <f t="shared" si="76"/>
        <v>0</v>
      </c>
      <c r="AX88" s="79">
        <f t="shared" si="76"/>
        <v>0</v>
      </c>
      <c r="AY88" s="79">
        <f t="shared" si="76"/>
        <v>0</v>
      </c>
      <c r="AZ88" s="79">
        <f t="shared" si="76"/>
        <v>0</v>
      </c>
      <c r="BA88" s="79">
        <f t="shared" si="76"/>
        <v>0</v>
      </c>
      <c r="BB88" s="79">
        <f t="shared" si="76"/>
        <v>0</v>
      </c>
      <c r="BC88" s="79">
        <f t="shared" si="76"/>
        <v>0</v>
      </c>
      <c r="BD88" s="79">
        <f t="shared" si="76"/>
        <v>0</v>
      </c>
      <c r="BE88" s="79">
        <f t="shared" si="76"/>
        <v>0</v>
      </c>
      <c r="BF88" s="79">
        <f t="shared" si="76"/>
        <v>0</v>
      </c>
      <c r="BG88" s="79">
        <f t="shared" si="76"/>
        <v>0</v>
      </c>
      <c r="BH88" s="79">
        <f t="shared" si="76"/>
        <v>0</v>
      </c>
      <c r="BI88" s="79">
        <f t="shared" si="76"/>
        <v>0</v>
      </c>
      <c r="BJ88" s="79">
        <f t="shared" si="76"/>
        <v>0</v>
      </c>
      <c r="BK88" s="79">
        <f t="shared" si="76"/>
        <v>0</v>
      </c>
      <c r="BL88" s="79">
        <f t="shared" si="76"/>
        <v>0</v>
      </c>
      <c r="BM88" s="79">
        <f t="shared" si="76"/>
        <v>0</v>
      </c>
      <c r="BN88" s="79">
        <f t="shared" ref="BN88:CW88" si="77">BN77+BN80+BN83+BN86</f>
        <v>0</v>
      </c>
      <c r="BO88" s="79">
        <f t="shared" si="77"/>
        <v>0</v>
      </c>
      <c r="BP88" s="79">
        <f t="shared" si="77"/>
        <v>0</v>
      </c>
      <c r="BQ88" s="79">
        <f t="shared" si="77"/>
        <v>0</v>
      </c>
      <c r="BR88" s="79">
        <f t="shared" si="77"/>
        <v>0</v>
      </c>
      <c r="BS88" s="79">
        <f t="shared" si="77"/>
        <v>0</v>
      </c>
      <c r="BT88" s="79">
        <f t="shared" si="77"/>
        <v>0</v>
      </c>
      <c r="BU88" s="79">
        <f t="shared" si="77"/>
        <v>0</v>
      </c>
      <c r="BV88" s="79">
        <f t="shared" si="77"/>
        <v>0</v>
      </c>
      <c r="BW88" s="79">
        <f t="shared" si="77"/>
        <v>0</v>
      </c>
      <c r="BX88" s="79">
        <f t="shared" si="77"/>
        <v>0</v>
      </c>
      <c r="BY88" s="79">
        <f t="shared" si="77"/>
        <v>0</v>
      </c>
      <c r="BZ88" s="79">
        <f t="shared" si="77"/>
        <v>0</v>
      </c>
      <c r="CA88" s="79">
        <f t="shared" si="77"/>
        <v>0</v>
      </c>
      <c r="CB88" s="79">
        <f t="shared" si="77"/>
        <v>0</v>
      </c>
      <c r="CC88" s="79">
        <f t="shared" si="77"/>
        <v>0</v>
      </c>
      <c r="CD88" s="79">
        <f t="shared" si="77"/>
        <v>0</v>
      </c>
      <c r="CE88" s="79">
        <f t="shared" si="77"/>
        <v>0</v>
      </c>
      <c r="CF88" s="79">
        <f t="shared" si="77"/>
        <v>0</v>
      </c>
      <c r="CG88" s="79">
        <f t="shared" si="77"/>
        <v>0</v>
      </c>
      <c r="CH88" s="79">
        <f t="shared" si="77"/>
        <v>0</v>
      </c>
      <c r="CI88" s="79">
        <f t="shared" si="77"/>
        <v>0</v>
      </c>
      <c r="CJ88" s="79">
        <f t="shared" si="77"/>
        <v>0</v>
      </c>
      <c r="CK88" s="79">
        <f t="shared" si="77"/>
        <v>0</v>
      </c>
      <c r="CL88" s="79">
        <f t="shared" si="77"/>
        <v>0</v>
      </c>
      <c r="CM88" s="79">
        <f t="shared" si="77"/>
        <v>0</v>
      </c>
      <c r="CN88" s="79">
        <f t="shared" si="77"/>
        <v>0</v>
      </c>
      <c r="CO88" s="79">
        <f t="shared" si="77"/>
        <v>0</v>
      </c>
      <c r="CP88" s="79">
        <f t="shared" si="77"/>
        <v>0</v>
      </c>
      <c r="CQ88" s="79">
        <f t="shared" si="77"/>
        <v>0</v>
      </c>
      <c r="CR88" s="79">
        <f t="shared" si="77"/>
        <v>0</v>
      </c>
      <c r="CS88" s="79">
        <f t="shared" si="77"/>
        <v>0</v>
      </c>
      <c r="CT88" s="79">
        <f t="shared" si="77"/>
        <v>0</v>
      </c>
      <c r="CU88" s="79">
        <f t="shared" si="77"/>
        <v>0</v>
      </c>
      <c r="CV88" s="79">
        <f t="shared" si="77"/>
        <v>0</v>
      </c>
      <c r="CW88" s="160">
        <f t="shared" si="77"/>
        <v>0</v>
      </c>
    </row>
    <row r="89" spans="1:201" s="72" customFormat="1" ht="20.100000000000001" customHeight="1" x14ac:dyDescent="0.25">
      <c r="A89" s="272" t="s">
        <v>41</v>
      </c>
      <c r="B89" s="257">
        <f t="shared" ref="B89:AG89" si="78">ROUND(B77*B78+B80*B81+B83*B84+B86*B87,2)</f>
        <v>0</v>
      </c>
      <c r="C89" s="99">
        <f t="shared" si="78"/>
        <v>0</v>
      </c>
      <c r="D89" s="99">
        <f t="shared" si="78"/>
        <v>0</v>
      </c>
      <c r="E89" s="99">
        <f t="shared" si="78"/>
        <v>0</v>
      </c>
      <c r="F89" s="99">
        <f t="shared" si="78"/>
        <v>0</v>
      </c>
      <c r="G89" s="99">
        <f t="shared" si="78"/>
        <v>0</v>
      </c>
      <c r="H89" s="99">
        <f t="shared" si="78"/>
        <v>0</v>
      </c>
      <c r="I89" s="99">
        <f t="shared" si="78"/>
        <v>0</v>
      </c>
      <c r="J89" s="99">
        <f t="shared" si="78"/>
        <v>0</v>
      </c>
      <c r="K89" s="99">
        <f t="shared" si="78"/>
        <v>0</v>
      </c>
      <c r="L89" s="99">
        <f t="shared" si="78"/>
        <v>0</v>
      </c>
      <c r="M89" s="99">
        <f t="shared" si="78"/>
        <v>0</v>
      </c>
      <c r="N89" s="99">
        <f t="shared" si="78"/>
        <v>0</v>
      </c>
      <c r="O89" s="99">
        <f t="shared" si="78"/>
        <v>0</v>
      </c>
      <c r="P89" s="99">
        <f t="shared" si="78"/>
        <v>0</v>
      </c>
      <c r="Q89" s="99">
        <f t="shared" si="78"/>
        <v>0</v>
      </c>
      <c r="R89" s="99">
        <f t="shared" si="78"/>
        <v>0</v>
      </c>
      <c r="S89" s="99">
        <f t="shared" si="78"/>
        <v>0</v>
      </c>
      <c r="T89" s="99">
        <f t="shared" si="78"/>
        <v>0</v>
      </c>
      <c r="U89" s="99">
        <f t="shared" si="78"/>
        <v>0</v>
      </c>
      <c r="V89" s="99">
        <f t="shared" si="78"/>
        <v>0</v>
      </c>
      <c r="W89" s="99">
        <f t="shared" si="78"/>
        <v>0</v>
      </c>
      <c r="X89" s="99">
        <f t="shared" si="78"/>
        <v>0</v>
      </c>
      <c r="Y89" s="99">
        <f t="shared" si="78"/>
        <v>0</v>
      </c>
      <c r="Z89" s="99">
        <f t="shared" si="78"/>
        <v>0</v>
      </c>
      <c r="AA89" s="99">
        <f t="shared" si="78"/>
        <v>0</v>
      </c>
      <c r="AB89" s="99">
        <f t="shared" si="78"/>
        <v>0</v>
      </c>
      <c r="AC89" s="99">
        <f t="shared" si="78"/>
        <v>0</v>
      </c>
      <c r="AD89" s="99">
        <f t="shared" si="78"/>
        <v>0</v>
      </c>
      <c r="AE89" s="99">
        <f t="shared" si="78"/>
        <v>0</v>
      </c>
      <c r="AF89" s="99">
        <f t="shared" si="78"/>
        <v>0</v>
      </c>
      <c r="AG89" s="99">
        <f t="shared" si="78"/>
        <v>0</v>
      </c>
      <c r="AH89" s="99">
        <f t="shared" ref="AH89:BM89" si="79">ROUND(AH77*AH78+AH80*AH81+AH83*AH84+AH86*AH87,2)</f>
        <v>0</v>
      </c>
      <c r="AI89" s="99">
        <f t="shared" si="79"/>
        <v>0</v>
      </c>
      <c r="AJ89" s="99">
        <f t="shared" si="79"/>
        <v>0</v>
      </c>
      <c r="AK89" s="99">
        <f t="shared" si="79"/>
        <v>0</v>
      </c>
      <c r="AL89" s="99">
        <f t="shared" si="79"/>
        <v>0</v>
      </c>
      <c r="AM89" s="99">
        <f t="shared" si="79"/>
        <v>0</v>
      </c>
      <c r="AN89" s="99">
        <f t="shared" si="79"/>
        <v>0</v>
      </c>
      <c r="AO89" s="99">
        <f t="shared" si="79"/>
        <v>0</v>
      </c>
      <c r="AP89" s="99">
        <f t="shared" si="79"/>
        <v>0</v>
      </c>
      <c r="AQ89" s="99">
        <f t="shared" si="79"/>
        <v>0</v>
      </c>
      <c r="AR89" s="99">
        <f t="shared" si="79"/>
        <v>0</v>
      </c>
      <c r="AS89" s="99">
        <f t="shared" si="79"/>
        <v>0</v>
      </c>
      <c r="AT89" s="99">
        <f t="shared" si="79"/>
        <v>0</v>
      </c>
      <c r="AU89" s="99">
        <f t="shared" si="79"/>
        <v>0</v>
      </c>
      <c r="AV89" s="99">
        <f t="shared" si="79"/>
        <v>0</v>
      </c>
      <c r="AW89" s="99">
        <f t="shared" si="79"/>
        <v>0</v>
      </c>
      <c r="AX89" s="99">
        <f t="shared" si="79"/>
        <v>0</v>
      </c>
      <c r="AY89" s="99">
        <f t="shared" si="79"/>
        <v>0</v>
      </c>
      <c r="AZ89" s="99">
        <f t="shared" si="79"/>
        <v>0</v>
      </c>
      <c r="BA89" s="99">
        <f t="shared" si="79"/>
        <v>0</v>
      </c>
      <c r="BB89" s="99">
        <f t="shared" si="79"/>
        <v>0</v>
      </c>
      <c r="BC89" s="99">
        <f t="shared" si="79"/>
        <v>0</v>
      </c>
      <c r="BD89" s="99">
        <f t="shared" si="79"/>
        <v>0</v>
      </c>
      <c r="BE89" s="99">
        <f t="shared" si="79"/>
        <v>0</v>
      </c>
      <c r="BF89" s="99">
        <f t="shared" si="79"/>
        <v>0</v>
      </c>
      <c r="BG89" s="99">
        <f t="shared" si="79"/>
        <v>0</v>
      </c>
      <c r="BH89" s="99">
        <f t="shared" si="79"/>
        <v>0</v>
      </c>
      <c r="BI89" s="99">
        <f t="shared" si="79"/>
        <v>0</v>
      </c>
      <c r="BJ89" s="99">
        <f t="shared" si="79"/>
        <v>0</v>
      </c>
      <c r="BK89" s="99">
        <f t="shared" si="79"/>
        <v>0</v>
      </c>
      <c r="BL89" s="99">
        <f t="shared" si="79"/>
        <v>0</v>
      </c>
      <c r="BM89" s="99">
        <f t="shared" si="79"/>
        <v>0</v>
      </c>
      <c r="BN89" s="99">
        <f t="shared" ref="BN89:CW89" si="80">ROUND(BN77*BN78+BN80*BN81+BN83*BN84+BN86*BN87,2)</f>
        <v>0</v>
      </c>
      <c r="BO89" s="99">
        <f t="shared" si="80"/>
        <v>0</v>
      </c>
      <c r="BP89" s="99">
        <f t="shared" si="80"/>
        <v>0</v>
      </c>
      <c r="BQ89" s="99">
        <f t="shared" si="80"/>
        <v>0</v>
      </c>
      <c r="BR89" s="99">
        <f t="shared" si="80"/>
        <v>0</v>
      </c>
      <c r="BS89" s="99">
        <f t="shared" si="80"/>
        <v>0</v>
      </c>
      <c r="BT89" s="99">
        <f t="shared" si="80"/>
        <v>0</v>
      </c>
      <c r="BU89" s="99">
        <f t="shared" si="80"/>
        <v>0</v>
      </c>
      <c r="BV89" s="99">
        <f t="shared" si="80"/>
        <v>0</v>
      </c>
      <c r="BW89" s="99">
        <f t="shared" si="80"/>
        <v>0</v>
      </c>
      <c r="BX89" s="99">
        <f t="shared" si="80"/>
        <v>0</v>
      </c>
      <c r="BY89" s="99">
        <f t="shared" si="80"/>
        <v>0</v>
      </c>
      <c r="BZ89" s="99">
        <f t="shared" si="80"/>
        <v>0</v>
      </c>
      <c r="CA89" s="99">
        <f t="shared" si="80"/>
        <v>0</v>
      </c>
      <c r="CB89" s="99">
        <f t="shared" si="80"/>
        <v>0</v>
      </c>
      <c r="CC89" s="99">
        <f t="shared" si="80"/>
        <v>0</v>
      </c>
      <c r="CD89" s="99">
        <f t="shared" si="80"/>
        <v>0</v>
      </c>
      <c r="CE89" s="99">
        <f t="shared" si="80"/>
        <v>0</v>
      </c>
      <c r="CF89" s="99">
        <f t="shared" si="80"/>
        <v>0</v>
      </c>
      <c r="CG89" s="99">
        <f t="shared" si="80"/>
        <v>0</v>
      </c>
      <c r="CH89" s="99">
        <f t="shared" si="80"/>
        <v>0</v>
      </c>
      <c r="CI89" s="99">
        <f t="shared" si="80"/>
        <v>0</v>
      </c>
      <c r="CJ89" s="99">
        <f t="shared" si="80"/>
        <v>0</v>
      </c>
      <c r="CK89" s="99">
        <f t="shared" si="80"/>
        <v>0</v>
      </c>
      <c r="CL89" s="99">
        <f t="shared" si="80"/>
        <v>0</v>
      </c>
      <c r="CM89" s="99">
        <f t="shared" si="80"/>
        <v>0</v>
      </c>
      <c r="CN89" s="99">
        <f t="shared" si="80"/>
        <v>0</v>
      </c>
      <c r="CO89" s="99">
        <f t="shared" si="80"/>
        <v>0</v>
      </c>
      <c r="CP89" s="99">
        <f t="shared" si="80"/>
        <v>0</v>
      </c>
      <c r="CQ89" s="99">
        <f t="shared" si="80"/>
        <v>0</v>
      </c>
      <c r="CR89" s="99">
        <f t="shared" si="80"/>
        <v>0</v>
      </c>
      <c r="CS89" s="99">
        <f t="shared" si="80"/>
        <v>0</v>
      </c>
      <c r="CT89" s="99">
        <f t="shared" si="80"/>
        <v>0</v>
      </c>
      <c r="CU89" s="99">
        <f t="shared" si="80"/>
        <v>0</v>
      </c>
      <c r="CV89" s="99">
        <f t="shared" si="80"/>
        <v>0</v>
      </c>
      <c r="CW89" s="183">
        <f t="shared" si="80"/>
        <v>0</v>
      </c>
    </row>
    <row r="90" spans="1:201" s="72" customFormat="1" ht="20.100000000000001" customHeight="1" thickBot="1" x14ac:dyDescent="0.3">
      <c r="A90" s="273" t="s">
        <v>42</v>
      </c>
      <c r="B90" s="258">
        <f t="shared" ref="B90:AG90" si="81">B74+B89</f>
        <v>0</v>
      </c>
      <c r="C90" s="106">
        <f t="shared" si="81"/>
        <v>0</v>
      </c>
      <c r="D90" s="106">
        <f t="shared" si="81"/>
        <v>0</v>
      </c>
      <c r="E90" s="106">
        <f t="shared" si="81"/>
        <v>0</v>
      </c>
      <c r="F90" s="106">
        <f t="shared" si="81"/>
        <v>0</v>
      </c>
      <c r="G90" s="106">
        <f t="shared" si="81"/>
        <v>0</v>
      </c>
      <c r="H90" s="106">
        <f t="shared" si="81"/>
        <v>0</v>
      </c>
      <c r="I90" s="106">
        <f t="shared" si="81"/>
        <v>0</v>
      </c>
      <c r="J90" s="106">
        <f t="shared" si="81"/>
        <v>0</v>
      </c>
      <c r="K90" s="106">
        <f t="shared" si="81"/>
        <v>0</v>
      </c>
      <c r="L90" s="106">
        <f t="shared" si="81"/>
        <v>0</v>
      </c>
      <c r="M90" s="106">
        <f t="shared" si="81"/>
        <v>0</v>
      </c>
      <c r="N90" s="106">
        <f t="shared" si="81"/>
        <v>0</v>
      </c>
      <c r="O90" s="106">
        <f t="shared" si="81"/>
        <v>0</v>
      </c>
      <c r="P90" s="106">
        <f t="shared" si="81"/>
        <v>0</v>
      </c>
      <c r="Q90" s="106">
        <f t="shared" si="81"/>
        <v>0</v>
      </c>
      <c r="R90" s="106">
        <f t="shared" si="81"/>
        <v>0</v>
      </c>
      <c r="S90" s="106">
        <f t="shared" si="81"/>
        <v>0</v>
      </c>
      <c r="T90" s="106">
        <f t="shared" si="81"/>
        <v>0</v>
      </c>
      <c r="U90" s="106">
        <f t="shared" si="81"/>
        <v>0</v>
      </c>
      <c r="V90" s="106">
        <f t="shared" si="81"/>
        <v>0</v>
      </c>
      <c r="W90" s="106">
        <f t="shared" si="81"/>
        <v>0</v>
      </c>
      <c r="X90" s="106">
        <f t="shared" si="81"/>
        <v>0</v>
      </c>
      <c r="Y90" s="106">
        <f t="shared" si="81"/>
        <v>0</v>
      </c>
      <c r="Z90" s="106">
        <f t="shared" si="81"/>
        <v>0</v>
      </c>
      <c r="AA90" s="106">
        <f t="shared" si="81"/>
        <v>0</v>
      </c>
      <c r="AB90" s="106">
        <f t="shared" si="81"/>
        <v>0</v>
      </c>
      <c r="AC90" s="106">
        <f t="shared" si="81"/>
        <v>0</v>
      </c>
      <c r="AD90" s="106">
        <f t="shared" si="81"/>
        <v>0</v>
      </c>
      <c r="AE90" s="106">
        <f t="shared" si="81"/>
        <v>0</v>
      </c>
      <c r="AF90" s="106">
        <f t="shared" si="81"/>
        <v>0</v>
      </c>
      <c r="AG90" s="106">
        <f t="shared" si="81"/>
        <v>0</v>
      </c>
      <c r="AH90" s="106">
        <f t="shared" ref="AH90:BM90" si="82">AH74+AH89</f>
        <v>0</v>
      </c>
      <c r="AI90" s="106">
        <f t="shared" si="82"/>
        <v>0</v>
      </c>
      <c r="AJ90" s="106">
        <f t="shared" si="82"/>
        <v>0</v>
      </c>
      <c r="AK90" s="106">
        <f t="shared" si="82"/>
        <v>0</v>
      </c>
      <c r="AL90" s="106">
        <f t="shared" si="82"/>
        <v>0</v>
      </c>
      <c r="AM90" s="106">
        <f t="shared" si="82"/>
        <v>0</v>
      </c>
      <c r="AN90" s="106">
        <f t="shared" si="82"/>
        <v>0</v>
      </c>
      <c r="AO90" s="106">
        <f t="shared" si="82"/>
        <v>0</v>
      </c>
      <c r="AP90" s="106">
        <f t="shared" si="82"/>
        <v>0</v>
      </c>
      <c r="AQ90" s="106">
        <f t="shared" si="82"/>
        <v>0</v>
      </c>
      <c r="AR90" s="106">
        <f t="shared" si="82"/>
        <v>0</v>
      </c>
      <c r="AS90" s="106">
        <f t="shared" si="82"/>
        <v>0</v>
      </c>
      <c r="AT90" s="106">
        <f t="shared" si="82"/>
        <v>0</v>
      </c>
      <c r="AU90" s="106">
        <f t="shared" si="82"/>
        <v>0</v>
      </c>
      <c r="AV90" s="106">
        <f t="shared" si="82"/>
        <v>0</v>
      </c>
      <c r="AW90" s="106">
        <f t="shared" si="82"/>
        <v>0</v>
      </c>
      <c r="AX90" s="106">
        <f t="shared" si="82"/>
        <v>0</v>
      </c>
      <c r="AY90" s="106">
        <f t="shared" si="82"/>
        <v>0</v>
      </c>
      <c r="AZ90" s="106">
        <f t="shared" si="82"/>
        <v>0</v>
      </c>
      <c r="BA90" s="106">
        <f t="shared" si="82"/>
        <v>0</v>
      </c>
      <c r="BB90" s="106">
        <f t="shared" si="82"/>
        <v>0</v>
      </c>
      <c r="BC90" s="106">
        <f t="shared" si="82"/>
        <v>0</v>
      </c>
      <c r="BD90" s="106">
        <f t="shared" si="82"/>
        <v>0</v>
      </c>
      <c r="BE90" s="106">
        <f t="shared" si="82"/>
        <v>0</v>
      </c>
      <c r="BF90" s="106">
        <f t="shared" si="82"/>
        <v>0</v>
      </c>
      <c r="BG90" s="106">
        <f t="shared" si="82"/>
        <v>0</v>
      </c>
      <c r="BH90" s="106">
        <f t="shared" si="82"/>
        <v>0</v>
      </c>
      <c r="BI90" s="106">
        <f t="shared" si="82"/>
        <v>0</v>
      </c>
      <c r="BJ90" s="106">
        <f t="shared" si="82"/>
        <v>0</v>
      </c>
      <c r="BK90" s="106">
        <f t="shared" si="82"/>
        <v>0</v>
      </c>
      <c r="BL90" s="106">
        <f t="shared" si="82"/>
        <v>0</v>
      </c>
      <c r="BM90" s="106">
        <f t="shared" si="82"/>
        <v>0</v>
      </c>
      <c r="BN90" s="106">
        <f t="shared" ref="BN90:CS90" si="83">BN74+BN89</f>
        <v>0</v>
      </c>
      <c r="BO90" s="106">
        <f t="shared" si="83"/>
        <v>0</v>
      </c>
      <c r="BP90" s="106">
        <f t="shared" si="83"/>
        <v>0</v>
      </c>
      <c r="BQ90" s="106">
        <f t="shared" si="83"/>
        <v>0</v>
      </c>
      <c r="BR90" s="106">
        <f t="shared" si="83"/>
        <v>0</v>
      </c>
      <c r="BS90" s="106">
        <f t="shared" si="83"/>
        <v>0</v>
      </c>
      <c r="BT90" s="106">
        <f t="shared" si="83"/>
        <v>0</v>
      </c>
      <c r="BU90" s="106">
        <f t="shared" si="83"/>
        <v>0</v>
      </c>
      <c r="BV90" s="106">
        <f t="shared" si="83"/>
        <v>0</v>
      </c>
      <c r="BW90" s="106">
        <f t="shared" si="83"/>
        <v>0</v>
      </c>
      <c r="BX90" s="106">
        <f t="shared" si="83"/>
        <v>0</v>
      </c>
      <c r="BY90" s="106">
        <f t="shared" si="83"/>
        <v>0</v>
      </c>
      <c r="BZ90" s="106">
        <f t="shared" si="83"/>
        <v>0</v>
      </c>
      <c r="CA90" s="106">
        <f t="shared" si="83"/>
        <v>0</v>
      </c>
      <c r="CB90" s="106">
        <f t="shared" si="83"/>
        <v>0</v>
      </c>
      <c r="CC90" s="106">
        <f t="shared" si="83"/>
        <v>0</v>
      </c>
      <c r="CD90" s="106">
        <f t="shared" si="83"/>
        <v>0</v>
      </c>
      <c r="CE90" s="106">
        <f t="shared" si="83"/>
        <v>0</v>
      </c>
      <c r="CF90" s="106">
        <f t="shared" si="83"/>
        <v>0</v>
      </c>
      <c r="CG90" s="106">
        <f t="shared" si="83"/>
        <v>0</v>
      </c>
      <c r="CH90" s="106">
        <f t="shared" si="83"/>
        <v>0</v>
      </c>
      <c r="CI90" s="106">
        <f t="shared" si="83"/>
        <v>0</v>
      </c>
      <c r="CJ90" s="106">
        <f t="shared" si="83"/>
        <v>0</v>
      </c>
      <c r="CK90" s="106">
        <f t="shared" si="83"/>
        <v>0</v>
      </c>
      <c r="CL90" s="106">
        <f t="shared" si="83"/>
        <v>0</v>
      </c>
      <c r="CM90" s="106">
        <f t="shared" si="83"/>
        <v>0</v>
      </c>
      <c r="CN90" s="106">
        <f t="shared" si="83"/>
        <v>0</v>
      </c>
      <c r="CO90" s="106">
        <f t="shared" si="83"/>
        <v>0</v>
      </c>
      <c r="CP90" s="106">
        <f t="shared" si="83"/>
        <v>0</v>
      </c>
      <c r="CQ90" s="106">
        <f t="shared" si="83"/>
        <v>0</v>
      </c>
      <c r="CR90" s="106">
        <f t="shared" si="83"/>
        <v>0</v>
      </c>
      <c r="CS90" s="106">
        <f t="shared" si="83"/>
        <v>0</v>
      </c>
      <c r="CT90" s="106">
        <f>CT74+CT89</f>
        <v>0</v>
      </c>
      <c r="CU90" s="106">
        <f>CU74+CU89</f>
        <v>0</v>
      </c>
      <c r="CV90" s="106">
        <f>CV74+CV89</f>
        <v>0</v>
      </c>
      <c r="CW90" s="192">
        <f>CW74+CW89</f>
        <v>0</v>
      </c>
    </row>
    <row r="91" spans="1:201" s="67" customFormat="1" ht="9" customHeight="1" thickTop="1" thickBot="1" x14ac:dyDescent="0.3">
      <c r="A91" s="266"/>
      <c r="B91" s="240"/>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4"/>
      <c r="CX91" s="140"/>
      <c r="CY91" s="140"/>
      <c r="CZ91" s="140"/>
      <c r="DA91" s="140"/>
      <c r="DB91" s="140"/>
      <c r="DC91" s="140"/>
      <c r="DD91" s="140"/>
      <c r="DE91" s="140"/>
      <c r="DF91" s="140"/>
      <c r="DG91" s="140"/>
      <c r="DH91" s="140"/>
      <c r="DI91" s="140"/>
      <c r="DJ91" s="140"/>
      <c r="DK91" s="140"/>
      <c r="DL91" s="140"/>
      <c r="DM91" s="140"/>
      <c r="DN91" s="140"/>
      <c r="DO91" s="140"/>
      <c r="DP91" s="140"/>
      <c r="DQ91" s="140"/>
      <c r="DR91" s="140"/>
      <c r="DS91" s="140"/>
      <c r="DT91" s="140"/>
      <c r="DU91" s="140"/>
      <c r="DV91" s="140"/>
      <c r="DW91" s="140"/>
      <c r="DX91" s="140"/>
      <c r="DY91" s="140"/>
      <c r="DZ91" s="140"/>
      <c r="EA91" s="140"/>
      <c r="EB91" s="140"/>
      <c r="EC91" s="140"/>
      <c r="ED91" s="140"/>
      <c r="EE91" s="140"/>
      <c r="EF91" s="140"/>
      <c r="EG91" s="140"/>
      <c r="EH91" s="140"/>
      <c r="EI91" s="140"/>
      <c r="EJ91" s="140"/>
      <c r="EK91" s="140"/>
      <c r="EL91" s="140"/>
      <c r="EM91" s="140"/>
      <c r="EN91" s="140"/>
      <c r="EO91" s="140"/>
      <c r="EP91" s="140"/>
      <c r="EQ91" s="140"/>
      <c r="ER91" s="140"/>
      <c r="ES91" s="140"/>
      <c r="ET91" s="140"/>
      <c r="EU91" s="140"/>
      <c r="EV91" s="140"/>
      <c r="EW91" s="140"/>
      <c r="EX91" s="140"/>
      <c r="EY91" s="140"/>
      <c r="EZ91" s="140"/>
      <c r="FA91" s="140"/>
      <c r="FB91" s="140"/>
      <c r="FC91" s="140"/>
      <c r="FD91" s="140"/>
      <c r="FE91" s="140"/>
      <c r="FF91" s="140"/>
      <c r="FG91" s="140"/>
      <c r="FH91" s="140"/>
      <c r="FI91" s="140"/>
      <c r="FJ91" s="140"/>
      <c r="FK91" s="140"/>
      <c r="FL91" s="140"/>
      <c r="FM91" s="140"/>
      <c r="FN91" s="140"/>
      <c r="FO91" s="140"/>
      <c r="FP91" s="140"/>
      <c r="FQ91" s="140"/>
      <c r="FR91" s="140"/>
      <c r="FS91" s="140"/>
      <c r="FT91" s="140"/>
      <c r="FU91" s="140"/>
      <c r="FV91" s="140"/>
      <c r="FW91" s="140"/>
      <c r="FX91" s="140"/>
      <c r="FY91" s="140"/>
      <c r="FZ91" s="140"/>
      <c r="GA91" s="140"/>
      <c r="GB91" s="140"/>
      <c r="GC91" s="140"/>
      <c r="GD91" s="140"/>
      <c r="GE91" s="140"/>
      <c r="GF91" s="140"/>
      <c r="GG91" s="140"/>
      <c r="GH91" s="140"/>
      <c r="GI91" s="140"/>
      <c r="GJ91" s="140"/>
      <c r="GK91" s="140"/>
      <c r="GL91" s="140"/>
      <c r="GM91" s="140"/>
      <c r="GN91" s="140"/>
      <c r="GO91" s="140"/>
      <c r="GP91" s="140"/>
      <c r="GQ91" s="140"/>
      <c r="GR91" s="140"/>
      <c r="GS91" s="140"/>
    </row>
    <row r="92" spans="1:201" s="72" customFormat="1" ht="24.95" customHeight="1" thickTop="1" x14ac:dyDescent="0.25">
      <c r="A92" s="68" t="s">
        <v>43</v>
      </c>
      <c r="B92" s="69"/>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1"/>
    </row>
    <row r="93" spans="1:201" s="72" customFormat="1" ht="20.100000000000001" customHeight="1" x14ac:dyDescent="0.25">
      <c r="A93" s="100" t="s">
        <v>104</v>
      </c>
      <c r="B93" s="107" t="str">
        <f t="shared" ref="B93:AG93" si="84">$A93</f>
        <v>Raum 1</v>
      </c>
      <c r="C93" s="193" t="str">
        <f t="shared" si="84"/>
        <v>Raum 1</v>
      </c>
      <c r="D93" s="193" t="str">
        <f t="shared" si="84"/>
        <v>Raum 1</v>
      </c>
      <c r="E93" s="193" t="str">
        <f t="shared" si="84"/>
        <v>Raum 1</v>
      </c>
      <c r="F93" s="193" t="str">
        <f t="shared" si="84"/>
        <v>Raum 1</v>
      </c>
      <c r="G93" s="193" t="str">
        <f t="shared" si="84"/>
        <v>Raum 1</v>
      </c>
      <c r="H93" s="193" t="str">
        <f t="shared" si="84"/>
        <v>Raum 1</v>
      </c>
      <c r="I93" s="193" t="str">
        <f t="shared" si="84"/>
        <v>Raum 1</v>
      </c>
      <c r="J93" s="193" t="str">
        <f t="shared" si="84"/>
        <v>Raum 1</v>
      </c>
      <c r="K93" s="193" t="str">
        <f t="shared" si="84"/>
        <v>Raum 1</v>
      </c>
      <c r="L93" s="193" t="str">
        <f t="shared" si="84"/>
        <v>Raum 1</v>
      </c>
      <c r="M93" s="193" t="str">
        <f t="shared" si="84"/>
        <v>Raum 1</v>
      </c>
      <c r="N93" s="193" t="str">
        <f t="shared" si="84"/>
        <v>Raum 1</v>
      </c>
      <c r="O93" s="193" t="str">
        <f t="shared" si="84"/>
        <v>Raum 1</v>
      </c>
      <c r="P93" s="193" t="str">
        <f t="shared" si="84"/>
        <v>Raum 1</v>
      </c>
      <c r="Q93" s="193" t="str">
        <f t="shared" si="84"/>
        <v>Raum 1</v>
      </c>
      <c r="R93" s="193" t="str">
        <f t="shared" si="84"/>
        <v>Raum 1</v>
      </c>
      <c r="S93" s="193" t="str">
        <f t="shared" si="84"/>
        <v>Raum 1</v>
      </c>
      <c r="T93" s="193" t="str">
        <f t="shared" si="84"/>
        <v>Raum 1</v>
      </c>
      <c r="U93" s="193" t="str">
        <f t="shared" si="84"/>
        <v>Raum 1</v>
      </c>
      <c r="V93" s="193" t="str">
        <f t="shared" si="84"/>
        <v>Raum 1</v>
      </c>
      <c r="W93" s="193" t="str">
        <f t="shared" si="84"/>
        <v>Raum 1</v>
      </c>
      <c r="X93" s="193" t="str">
        <f t="shared" si="84"/>
        <v>Raum 1</v>
      </c>
      <c r="Y93" s="193" t="str">
        <f t="shared" si="84"/>
        <v>Raum 1</v>
      </c>
      <c r="Z93" s="193" t="str">
        <f t="shared" si="84"/>
        <v>Raum 1</v>
      </c>
      <c r="AA93" s="193" t="str">
        <f t="shared" si="84"/>
        <v>Raum 1</v>
      </c>
      <c r="AB93" s="193" t="str">
        <f t="shared" si="84"/>
        <v>Raum 1</v>
      </c>
      <c r="AC93" s="193" t="str">
        <f t="shared" si="84"/>
        <v>Raum 1</v>
      </c>
      <c r="AD93" s="193" t="str">
        <f t="shared" si="84"/>
        <v>Raum 1</v>
      </c>
      <c r="AE93" s="193" t="str">
        <f t="shared" si="84"/>
        <v>Raum 1</v>
      </c>
      <c r="AF93" s="193" t="str">
        <f t="shared" si="84"/>
        <v>Raum 1</v>
      </c>
      <c r="AG93" s="193" t="str">
        <f t="shared" si="84"/>
        <v>Raum 1</v>
      </c>
      <c r="AH93" s="193" t="str">
        <f t="shared" ref="AH93:BM93" si="85">$A93</f>
        <v>Raum 1</v>
      </c>
      <c r="AI93" s="193" t="str">
        <f t="shared" si="85"/>
        <v>Raum 1</v>
      </c>
      <c r="AJ93" s="193" t="str">
        <f t="shared" si="85"/>
        <v>Raum 1</v>
      </c>
      <c r="AK93" s="193" t="str">
        <f t="shared" si="85"/>
        <v>Raum 1</v>
      </c>
      <c r="AL93" s="193" t="str">
        <f t="shared" si="85"/>
        <v>Raum 1</v>
      </c>
      <c r="AM93" s="193" t="str">
        <f t="shared" si="85"/>
        <v>Raum 1</v>
      </c>
      <c r="AN93" s="193" t="str">
        <f t="shared" si="85"/>
        <v>Raum 1</v>
      </c>
      <c r="AO93" s="193" t="str">
        <f t="shared" si="85"/>
        <v>Raum 1</v>
      </c>
      <c r="AP93" s="193" t="str">
        <f t="shared" si="85"/>
        <v>Raum 1</v>
      </c>
      <c r="AQ93" s="193" t="str">
        <f t="shared" si="85"/>
        <v>Raum 1</v>
      </c>
      <c r="AR93" s="193" t="str">
        <f t="shared" si="85"/>
        <v>Raum 1</v>
      </c>
      <c r="AS93" s="193" t="str">
        <f t="shared" si="85"/>
        <v>Raum 1</v>
      </c>
      <c r="AT93" s="193" t="str">
        <f t="shared" si="85"/>
        <v>Raum 1</v>
      </c>
      <c r="AU93" s="193" t="str">
        <f t="shared" si="85"/>
        <v>Raum 1</v>
      </c>
      <c r="AV93" s="193" t="str">
        <f t="shared" si="85"/>
        <v>Raum 1</v>
      </c>
      <c r="AW93" s="193" t="str">
        <f t="shared" si="85"/>
        <v>Raum 1</v>
      </c>
      <c r="AX93" s="193" t="str">
        <f t="shared" si="85"/>
        <v>Raum 1</v>
      </c>
      <c r="AY93" s="193" t="str">
        <f t="shared" si="85"/>
        <v>Raum 1</v>
      </c>
      <c r="AZ93" s="193" t="str">
        <f t="shared" si="85"/>
        <v>Raum 1</v>
      </c>
      <c r="BA93" s="193" t="str">
        <f t="shared" si="85"/>
        <v>Raum 1</v>
      </c>
      <c r="BB93" s="193" t="str">
        <f t="shared" si="85"/>
        <v>Raum 1</v>
      </c>
      <c r="BC93" s="193" t="str">
        <f t="shared" si="85"/>
        <v>Raum 1</v>
      </c>
      <c r="BD93" s="193" t="str">
        <f t="shared" si="85"/>
        <v>Raum 1</v>
      </c>
      <c r="BE93" s="193" t="str">
        <f t="shared" si="85"/>
        <v>Raum 1</v>
      </c>
      <c r="BF93" s="193" t="str">
        <f t="shared" si="85"/>
        <v>Raum 1</v>
      </c>
      <c r="BG93" s="193" t="str">
        <f t="shared" si="85"/>
        <v>Raum 1</v>
      </c>
      <c r="BH93" s="193" t="str">
        <f t="shared" si="85"/>
        <v>Raum 1</v>
      </c>
      <c r="BI93" s="193" t="str">
        <f t="shared" si="85"/>
        <v>Raum 1</v>
      </c>
      <c r="BJ93" s="193" t="str">
        <f t="shared" si="85"/>
        <v>Raum 1</v>
      </c>
      <c r="BK93" s="193" t="str">
        <f t="shared" si="85"/>
        <v>Raum 1</v>
      </c>
      <c r="BL93" s="193" t="str">
        <f t="shared" si="85"/>
        <v>Raum 1</v>
      </c>
      <c r="BM93" s="193" t="str">
        <f t="shared" si="85"/>
        <v>Raum 1</v>
      </c>
      <c r="BN93" s="193" t="str">
        <f t="shared" ref="BN93:CW93" si="86">$A93</f>
        <v>Raum 1</v>
      </c>
      <c r="BO93" s="193" t="str">
        <f t="shared" si="86"/>
        <v>Raum 1</v>
      </c>
      <c r="BP93" s="193" t="str">
        <f t="shared" si="86"/>
        <v>Raum 1</v>
      </c>
      <c r="BQ93" s="193" t="str">
        <f t="shared" si="86"/>
        <v>Raum 1</v>
      </c>
      <c r="BR93" s="193" t="str">
        <f t="shared" si="86"/>
        <v>Raum 1</v>
      </c>
      <c r="BS93" s="193" t="str">
        <f t="shared" si="86"/>
        <v>Raum 1</v>
      </c>
      <c r="BT93" s="193" t="str">
        <f t="shared" si="86"/>
        <v>Raum 1</v>
      </c>
      <c r="BU93" s="193" t="str">
        <f t="shared" si="86"/>
        <v>Raum 1</v>
      </c>
      <c r="BV93" s="193" t="str">
        <f t="shared" si="86"/>
        <v>Raum 1</v>
      </c>
      <c r="BW93" s="193" t="str">
        <f t="shared" si="86"/>
        <v>Raum 1</v>
      </c>
      <c r="BX93" s="193" t="str">
        <f t="shared" si="86"/>
        <v>Raum 1</v>
      </c>
      <c r="BY93" s="193" t="str">
        <f t="shared" si="86"/>
        <v>Raum 1</v>
      </c>
      <c r="BZ93" s="193" t="str">
        <f t="shared" si="86"/>
        <v>Raum 1</v>
      </c>
      <c r="CA93" s="193" t="str">
        <f t="shared" si="86"/>
        <v>Raum 1</v>
      </c>
      <c r="CB93" s="193" t="str">
        <f t="shared" si="86"/>
        <v>Raum 1</v>
      </c>
      <c r="CC93" s="193" t="str">
        <f t="shared" si="86"/>
        <v>Raum 1</v>
      </c>
      <c r="CD93" s="193" t="str">
        <f t="shared" si="86"/>
        <v>Raum 1</v>
      </c>
      <c r="CE93" s="193" t="str">
        <f t="shared" si="86"/>
        <v>Raum 1</v>
      </c>
      <c r="CF93" s="193" t="str">
        <f t="shared" si="86"/>
        <v>Raum 1</v>
      </c>
      <c r="CG93" s="193" t="str">
        <f t="shared" si="86"/>
        <v>Raum 1</v>
      </c>
      <c r="CH93" s="193" t="str">
        <f t="shared" si="86"/>
        <v>Raum 1</v>
      </c>
      <c r="CI93" s="193" t="str">
        <f t="shared" si="86"/>
        <v>Raum 1</v>
      </c>
      <c r="CJ93" s="193" t="str">
        <f t="shared" si="86"/>
        <v>Raum 1</v>
      </c>
      <c r="CK93" s="193" t="str">
        <f t="shared" si="86"/>
        <v>Raum 1</v>
      </c>
      <c r="CL93" s="193" t="str">
        <f t="shared" si="86"/>
        <v>Raum 1</v>
      </c>
      <c r="CM93" s="193" t="str">
        <f t="shared" si="86"/>
        <v>Raum 1</v>
      </c>
      <c r="CN93" s="193" t="str">
        <f t="shared" si="86"/>
        <v>Raum 1</v>
      </c>
      <c r="CO93" s="193" t="str">
        <f t="shared" si="86"/>
        <v>Raum 1</v>
      </c>
      <c r="CP93" s="193" t="str">
        <f t="shared" si="86"/>
        <v>Raum 1</v>
      </c>
      <c r="CQ93" s="193" t="str">
        <f t="shared" si="86"/>
        <v>Raum 1</v>
      </c>
      <c r="CR93" s="193" t="str">
        <f t="shared" si="86"/>
        <v>Raum 1</v>
      </c>
      <c r="CS93" s="193" t="str">
        <f t="shared" si="86"/>
        <v>Raum 1</v>
      </c>
      <c r="CT93" s="193" t="str">
        <f t="shared" si="86"/>
        <v>Raum 1</v>
      </c>
      <c r="CU93" s="193" t="str">
        <f t="shared" si="86"/>
        <v>Raum 1</v>
      </c>
      <c r="CV93" s="193" t="str">
        <f t="shared" si="86"/>
        <v>Raum 1</v>
      </c>
      <c r="CW93" s="194" t="str">
        <f t="shared" si="86"/>
        <v>Raum 1</v>
      </c>
    </row>
    <row r="94" spans="1:201" s="72" customFormat="1" ht="20.100000000000001" customHeight="1" x14ac:dyDescent="0.25">
      <c r="A94" s="100" t="s">
        <v>132</v>
      </c>
      <c r="B94" s="108">
        <v>0</v>
      </c>
      <c r="C94" s="195">
        <v>0</v>
      </c>
      <c r="D94" s="195">
        <v>0</v>
      </c>
      <c r="E94" s="195">
        <v>0</v>
      </c>
      <c r="F94" s="195">
        <v>0</v>
      </c>
      <c r="G94" s="195">
        <v>0</v>
      </c>
      <c r="H94" s="195">
        <v>0</v>
      </c>
      <c r="I94" s="195">
        <v>0</v>
      </c>
      <c r="J94" s="195">
        <v>0</v>
      </c>
      <c r="K94" s="195">
        <v>0</v>
      </c>
      <c r="L94" s="195">
        <v>0</v>
      </c>
      <c r="M94" s="195">
        <v>0</v>
      </c>
      <c r="N94" s="195">
        <v>0</v>
      </c>
      <c r="O94" s="195">
        <v>0</v>
      </c>
      <c r="P94" s="195">
        <v>0</v>
      </c>
      <c r="Q94" s="195">
        <v>0</v>
      </c>
      <c r="R94" s="195">
        <v>0</v>
      </c>
      <c r="S94" s="195">
        <v>0</v>
      </c>
      <c r="T94" s="195">
        <v>0</v>
      </c>
      <c r="U94" s="195">
        <v>0</v>
      </c>
      <c r="V94" s="195">
        <v>0</v>
      </c>
      <c r="W94" s="195">
        <v>0</v>
      </c>
      <c r="X94" s="195">
        <v>0</v>
      </c>
      <c r="Y94" s="195">
        <v>0</v>
      </c>
      <c r="Z94" s="195">
        <v>0</v>
      </c>
      <c r="AA94" s="195">
        <v>0</v>
      </c>
      <c r="AB94" s="195">
        <v>0</v>
      </c>
      <c r="AC94" s="195">
        <v>0</v>
      </c>
      <c r="AD94" s="195">
        <v>0</v>
      </c>
      <c r="AE94" s="195">
        <v>0</v>
      </c>
      <c r="AF94" s="195">
        <v>0</v>
      </c>
      <c r="AG94" s="195">
        <v>0</v>
      </c>
      <c r="AH94" s="195">
        <v>0</v>
      </c>
      <c r="AI94" s="195">
        <v>0</v>
      </c>
      <c r="AJ94" s="195">
        <v>0</v>
      </c>
      <c r="AK94" s="195">
        <v>0</v>
      </c>
      <c r="AL94" s="195">
        <v>0</v>
      </c>
      <c r="AM94" s="195">
        <v>0</v>
      </c>
      <c r="AN94" s="195">
        <v>0</v>
      </c>
      <c r="AO94" s="195">
        <v>0</v>
      </c>
      <c r="AP94" s="195">
        <v>0</v>
      </c>
      <c r="AQ94" s="195">
        <v>0</v>
      </c>
      <c r="AR94" s="195">
        <v>0</v>
      </c>
      <c r="AS94" s="195">
        <v>0</v>
      </c>
      <c r="AT94" s="195">
        <v>0</v>
      </c>
      <c r="AU94" s="195">
        <v>0</v>
      </c>
      <c r="AV94" s="195">
        <v>0</v>
      </c>
      <c r="AW94" s="195">
        <v>0</v>
      </c>
      <c r="AX94" s="195">
        <v>0</v>
      </c>
      <c r="AY94" s="195">
        <v>0</v>
      </c>
      <c r="AZ94" s="195">
        <v>0</v>
      </c>
      <c r="BA94" s="195">
        <v>0</v>
      </c>
      <c r="BB94" s="195">
        <v>0</v>
      </c>
      <c r="BC94" s="195">
        <v>0</v>
      </c>
      <c r="BD94" s="195">
        <v>0</v>
      </c>
      <c r="BE94" s="195">
        <v>0</v>
      </c>
      <c r="BF94" s="195">
        <v>0</v>
      </c>
      <c r="BG94" s="195">
        <v>0</v>
      </c>
      <c r="BH94" s="195">
        <v>0</v>
      </c>
      <c r="BI94" s="195">
        <v>0</v>
      </c>
      <c r="BJ94" s="195">
        <v>0</v>
      </c>
      <c r="BK94" s="195">
        <v>0</v>
      </c>
      <c r="BL94" s="195">
        <v>0</v>
      </c>
      <c r="BM94" s="195">
        <v>0</v>
      </c>
      <c r="BN94" s="195">
        <v>0</v>
      </c>
      <c r="BO94" s="195">
        <v>0</v>
      </c>
      <c r="BP94" s="195">
        <v>0</v>
      </c>
      <c r="BQ94" s="195">
        <v>0</v>
      </c>
      <c r="BR94" s="195">
        <v>0</v>
      </c>
      <c r="BS94" s="195">
        <v>0</v>
      </c>
      <c r="BT94" s="195">
        <v>0</v>
      </c>
      <c r="BU94" s="195">
        <v>0</v>
      </c>
      <c r="BV94" s="195">
        <v>0</v>
      </c>
      <c r="BW94" s="195">
        <v>0</v>
      </c>
      <c r="BX94" s="195">
        <v>0</v>
      </c>
      <c r="BY94" s="195">
        <v>0</v>
      </c>
      <c r="BZ94" s="195">
        <v>0</v>
      </c>
      <c r="CA94" s="195">
        <v>0</v>
      </c>
      <c r="CB94" s="195">
        <v>0</v>
      </c>
      <c r="CC94" s="195">
        <v>0</v>
      </c>
      <c r="CD94" s="195">
        <v>0</v>
      </c>
      <c r="CE94" s="195">
        <v>0</v>
      </c>
      <c r="CF94" s="195">
        <v>0</v>
      </c>
      <c r="CG94" s="195">
        <v>0</v>
      </c>
      <c r="CH94" s="195">
        <v>0</v>
      </c>
      <c r="CI94" s="195">
        <v>0</v>
      </c>
      <c r="CJ94" s="195">
        <v>0</v>
      </c>
      <c r="CK94" s="195">
        <v>0</v>
      </c>
      <c r="CL94" s="195">
        <v>0</v>
      </c>
      <c r="CM94" s="195">
        <v>0</v>
      </c>
      <c r="CN94" s="195">
        <v>0</v>
      </c>
      <c r="CO94" s="195">
        <v>0</v>
      </c>
      <c r="CP94" s="195">
        <v>0</v>
      </c>
      <c r="CQ94" s="195">
        <v>0</v>
      </c>
      <c r="CR94" s="195">
        <v>0</v>
      </c>
      <c r="CS94" s="195">
        <v>0</v>
      </c>
      <c r="CT94" s="195">
        <v>0</v>
      </c>
      <c r="CU94" s="195">
        <v>0</v>
      </c>
      <c r="CV94" s="195">
        <v>0</v>
      </c>
      <c r="CW94" s="196">
        <v>0</v>
      </c>
    </row>
    <row r="95" spans="1:201" s="72" customFormat="1" ht="20.100000000000001" customHeight="1" x14ac:dyDescent="0.25">
      <c r="A95" s="100" t="s">
        <v>133</v>
      </c>
      <c r="B95" s="109">
        <v>0</v>
      </c>
      <c r="C95" s="197">
        <v>0</v>
      </c>
      <c r="D95" s="197">
        <v>0</v>
      </c>
      <c r="E95" s="197">
        <v>0</v>
      </c>
      <c r="F95" s="197">
        <v>0</v>
      </c>
      <c r="G95" s="197">
        <v>0</v>
      </c>
      <c r="H95" s="197">
        <v>0</v>
      </c>
      <c r="I95" s="197">
        <v>0</v>
      </c>
      <c r="J95" s="197">
        <v>0</v>
      </c>
      <c r="K95" s="197">
        <v>0</v>
      </c>
      <c r="L95" s="197">
        <v>0</v>
      </c>
      <c r="M95" s="197">
        <v>0</v>
      </c>
      <c r="N95" s="197">
        <v>0</v>
      </c>
      <c r="O95" s="197">
        <v>0</v>
      </c>
      <c r="P95" s="197">
        <v>0</v>
      </c>
      <c r="Q95" s="197">
        <v>0</v>
      </c>
      <c r="R95" s="197">
        <v>0</v>
      </c>
      <c r="S95" s="197">
        <v>0</v>
      </c>
      <c r="T95" s="197">
        <v>0</v>
      </c>
      <c r="U95" s="197">
        <v>0</v>
      </c>
      <c r="V95" s="197">
        <v>0</v>
      </c>
      <c r="W95" s="197">
        <v>0</v>
      </c>
      <c r="X95" s="197">
        <v>0</v>
      </c>
      <c r="Y95" s="197">
        <v>0</v>
      </c>
      <c r="Z95" s="197">
        <v>0</v>
      </c>
      <c r="AA95" s="197">
        <v>0</v>
      </c>
      <c r="AB95" s="197">
        <v>0</v>
      </c>
      <c r="AC95" s="197">
        <v>0</v>
      </c>
      <c r="AD95" s="197">
        <v>0</v>
      </c>
      <c r="AE95" s="197">
        <v>0</v>
      </c>
      <c r="AF95" s="197">
        <v>0</v>
      </c>
      <c r="AG95" s="197">
        <v>0</v>
      </c>
      <c r="AH95" s="197">
        <v>0</v>
      </c>
      <c r="AI95" s="197">
        <v>0</v>
      </c>
      <c r="AJ95" s="197">
        <v>0</v>
      </c>
      <c r="AK95" s="197">
        <v>0</v>
      </c>
      <c r="AL95" s="197">
        <v>0</v>
      </c>
      <c r="AM95" s="197">
        <v>0</v>
      </c>
      <c r="AN95" s="197">
        <v>0</v>
      </c>
      <c r="AO95" s="197">
        <v>0</v>
      </c>
      <c r="AP95" s="197">
        <v>0</v>
      </c>
      <c r="AQ95" s="197">
        <v>0</v>
      </c>
      <c r="AR95" s="197">
        <v>0</v>
      </c>
      <c r="AS95" s="197">
        <v>0</v>
      </c>
      <c r="AT95" s="197">
        <v>0</v>
      </c>
      <c r="AU95" s="197">
        <v>0</v>
      </c>
      <c r="AV95" s="197">
        <v>0</v>
      </c>
      <c r="AW95" s="197">
        <v>0</v>
      </c>
      <c r="AX95" s="197">
        <v>0</v>
      </c>
      <c r="AY95" s="197">
        <v>0</v>
      </c>
      <c r="AZ95" s="197">
        <v>0</v>
      </c>
      <c r="BA95" s="197">
        <v>0</v>
      </c>
      <c r="BB95" s="197">
        <v>0</v>
      </c>
      <c r="BC95" s="197">
        <v>0</v>
      </c>
      <c r="BD95" s="197">
        <v>0</v>
      </c>
      <c r="BE95" s="197">
        <v>0</v>
      </c>
      <c r="BF95" s="197">
        <v>0</v>
      </c>
      <c r="BG95" s="197">
        <v>0</v>
      </c>
      <c r="BH95" s="197">
        <v>0</v>
      </c>
      <c r="BI95" s="197">
        <v>0</v>
      </c>
      <c r="BJ95" s="197">
        <v>0</v>
      </c>
      <c r="BK95" s="197">
        <v>0</v>
      </c>
      <c r="BL95" s="197">
        <v>0</v>
      </c>
      <c r="BM95" s="197">
        <v>0</v>
      </c>
      <c r="BN95" s="197">
        <v>0</v>
      </c>
      <c r="BO95" s="197">
        <v>0</v>
      </c>
      <c r="BP95" s="197">
        <v>0</v>
      </c>
      <c r="BQ95" s="197">
        <v>0</v>
      </c>
      <c r="BR95" s="197">
        <v>0</v>
      </c>
      <c r="BS95" s="197">
        <v>0</v>
      </c>
      <c r="BT95" s="197">
        <v>0</v>
      </c>
      <c r="BU95" s="197">
        <v>0</v>
      </c>
      <c r="BV95" s="197">
        <v>0</v>
      </c>
      <c r="BW95" s="197">
        <v>0</v>
      </c>
      <c r="BX95" s="197">
        <v>0</v>
      </c>
      <c r="BY95" s="197">
        <v>0</v>
      </c>
      <c r="BZ95" s="197">
        <v>0</v>
      </c>
      <c r="CA95" s="197">
        <v>0</v>
      </c>
      <c r="CB95" s="197">
        <v>0</v>
      </c>
      <c r="CC95" s="197">
        <v>0</v>
      </c>
      <c r="CD95" s="197">
        <v>0</v>
      </c>
      <c r="CE95" s="197">
        <v>0</v>
      </c>
      <c r="CF95" s="197">
        <v>0</v>
      </c>
      <c r="CG95" s="197">
        <v>0</v>
      </c>
      <c r="CH95" s="197">
        <v>0</v>
      </c>
      <c r="CI95" s="197">
        <v>0</v>
      </c>
      <c r="CJ95" s="197">
        <v>0</v>
      </c>
      <c r="CK95" s="197">
        <v>0</v>
      </c>
      <c r="CL95" s="197">
        <v>0</v>
      </c>
      <c r="CM95" s="197">
        <v>0</v>
      </c>
      <c r="CN95" s="197">
        <v>0</v>
      </c>
      <c r="CO95" s="197">
        <v>0</v>
      </c>
      <c r="CP95" s="197">
        <v>0</v>
      </c>
      <c r="CQ95" s="197">
        <v>0</v>
      </c>
      <c r="CR95" s="197">
        <v>0</v>
      </c>
      <c r="CS95" s="197">
        <v>0</v>
      </c>
      <c r="CT95" s="197">
        <v>0</v>
      </c>
      <c r="CU95" s="197">
        <v>0</v>
      </c>
      <c r="CV95" s="197">
        <v>0</v>
      </c>
      <c r="CW95" s="198">
        <v>0</v>
      </c>
    </row>
    <row r="96" spans="1:201" s="72" customFormat="1" ht="20.100000000000001" customHeight="1" x14ac:dyDescent="0.25">
      <c r="A96" s="89" t="s">
        <v>105</v>
      </c>
      <c r="B96" s="111" t="str">
        <f t="shared" ref="B96:AG96" si="87">$A96</f>
        <v>Raum 2</v>
      </c>
      <c r="C96" s="110" t="str">
        <f t="shared" si="87"/>
        <v>Raum 2</v>
      </c>
      <c r="D96" s="110" t="str">
        <f t="shared" si="87"/>
        <v>Raum 2</v>
      </c>
      <c r="E96" s="110" t="str">
        <f t="shared" si="87"/>
        <v>Raum 2</v>
      </c>
      <c r="F96" s="110" t="str">
        <f t="shared" si="87"/>
        <v>Raum 2</v>
      </c>
      <c r="G96" s="110" t="str">
        <f t="shared" si="87"/>
        <v>Raum 2</v>
      </c>
      <c r="H96" s="110" t="str">
        <f t="shared" si="87"/>
        <v>Raum 2</v>
      </c>
      <c r="I96" s="110" t="str">
        <f t="shared" si="87"/>
        <v>Raum 2</v>
      </c>
      <c r="J96" s="110" t="str">
        <f t="shared" si="87"/>
        <v>Raum 2</v>
      </c>
      <c r="K96" s="110" t="str">
        <f t="shared" si="87"/>
        <v>Raum 2</v>
      </c>
      <c r="L96" s="110" t="str">
        <f t="shared" si="87"/>
        <v>Raum 2</v>
      </c>
      <c r="M96" s="110" t="str">
        <f t="shared" si="87"/>
        <v>Raum 2</v>
      </c>
      <c r="N96" s="110" t="str">
        <f t="shared" si="87"/>
        <v>Raum 2</v>
      </c>
      <c r="O96" s="110" t="str">
        <f t="shared" si="87"/>
        <v>Raum 2</v>
      </c>
      <c r="P96" s="110" t="str">
        <f t="shared" si="87"/>
        <v>Raum 2</v>
      </c>
      <c r="Q96" s="110" t="str">
        <f t="shared" si="87"/>
        <v>Raum 2</v>
      </c>
      <c r="R96" s="110" t="str">
        <f t="shared" si="87"/>
        <v>Raum 2</v>
      </c>
      <c r="S96" s="110" t="str">
        <f t="shared" si="87"/>
        <v>Raum 2</v>
      </c>
      <c r="T96" s="110" t="str">
        <f t="shared" si="87"/>
        <v>Raum 2</v>
      </c>
      <c r="U96" s="110" t="str">
        <f t="shared" si="87"/>
        <v>Raum 2</v>
      </c>
      <c r="V96" s="110" t="str">
        <f t="shared" si="87"/>
        <v>Raum 2</v>
      </c>
      <c r="W96" s="110" t="str">
        <f t="shared" si="87"/>
        <v>Raum 2</v>
      </c>
      <c r="X96" s="110" t="str">
        <f t="shared" si="87"/>
        <v>Raum 2</v>
      </c>
      <c r="Y96" s="110" t="str">
        <f t="shared" si="87"/>
        <v>Raum 2</v>
      </c>
      <c r="Z96" s="110" t="str">
        <f t="shared" si="87"/>
        <v>Raum 2</v>
      </c>
      <c r="AA96" s="110" t="str">
        <f t="shared" si="87"/>
        <v>Raum 2</v>
      </c>
      <c r="AB96" s="110" t="str">
        <f t="shared" si="87"/>
        <v>Raum 2</v>
      </c>
      <c r="AC96" s="110" t="str">
        <f t="shared" si="87"/>
        <v>Raum 2</v>
      </c>
      <c r="AD96" s="110" t="str">
        <f t="shared" si="87"/>
        <v>Raum 2</v>
      </c>
      <c r="AE96" s="110" t="str">
        <f t="shared" si="87"/>
        <v>Raum 2</v>
      </c>
      <c r="AF96" s="110" t="str">
        <f t="shared" si="87"/>
        <v>Raum 2</v>
      </c>
      <c r="AG96" s="110" t="str">
        <f t="shared" si="87"/>
        <v>Raum 2</v>
      </c>
      <c r="AH96" s="110" t="str">
        <f t="shared" ref="AH96:BM96" si="88">$A96</f>
        <v>Raum 2</v>
      </c>
      <c r="AI96" s="110" t="str">
        <f t="shared" si="88"/>
        <v>Raum 2</v>
      </c>
      <c r="AJ96" s="110" t="str">
        <f t="shared" si="88"/>
        <v>Raum 2</v>
      </c>
      <c r="AK96" s="110" t="str">
        <f t="shared" si="88"/>
        <v>Raum 2</v>
      </c>
      <c r="AL96" s="110" t="str">
        <f t="shared" si="88"/>
        <v>Raum 2</v>
      </c>
      <c r="AM96" s="110" t="str">
        <f t="shared" si="88"/>
        <v>Raum 2</v>
      </c>
      <c r="AN96" s="110" t="str">
        <f t="shared" si="88"/>
        <v>Raum 2</v>
      </c>
      <c r="AO96" s="110" t="str">
        <f t="shared" si="88"/>
        <v>Raum 2</v>
      </c>
      <c r="AP96" s="110" t="str">
        <f t="shared" si="88"/>
        <v>Raum 2</v>
      </c>
      <c r="AQ96" s="110" t="str">
        <f t="shared" si="88"/>
        <v>Raum 2</v>
      </c>
      <c r="AR96" s="110" t="str">
        <f t="shared" si="88"/>
        <v>Raum 2</v>
      </c>
      <c r="AS96" s="110" t="str">
        <f t="shared" si="88"/>
        <v>Raum 2</v>
      </c>
      <c r="AT96" s="110" t="str">
        <f t="shared" si="88"/>
        <v>Raum 2</v>
      </c>
      <c r="AU96" s="110" t="str">
        <f t="shared" si="88"/>
        <v>Raum 2</v>
      </c>
      <c r="AV96" s="110" t="str">
        <f t="shared" si="88"/>
        <v>Raum 2</v>
      </c>
      <c r="AW96" s="110" t="str">
        <f t="shared" si="88"/>
        <v>Raum 2</v>
      </c>
      <c r="AX96" s="110" t="str">
        <f t="shared" si="88"/>
        <v>Raum 2</v>
      </c>
      <c r="AY96" s="110" t="str">
        <f t="shared" si="88"/>
        <v>Raum 2</v>
      </c>
      <c r="AZ96" s="110" t="str">
        <f t="shared" si="88"/>
        <v>Raum 2</v>
      </c>
      <c r="BA96" s="110" t="str">
        <f t="shared" si="88"/>
        <v>Raum 2</v>
      </c>
      <c r="BB96" s="110" t="str">
        <f t="shared" si="88"/>
        <v>Raum 2</v>
      </c>
      <c r="BC96" s="110" t="str">
        <f t="shared" si="88"/>
        <v>Raum 2</v>
      </c>
      <c r="BD96" s="110" t="str">
        <f t="shared" si="88"/>
        <v>Raum 2</v>
      </c>
      <c r="BE96" s="110" t="str">
        <f t="shared" si="88"/>
        <v>Raum 2</v>
      </c>
      <c r="BF96" s="110" t="str">
        <f t="shared" si="88"/>
        <v>Raum 2</v>
      </c>
      <c r="BG96" s="110" t="str">
        <f t="shared" si="88"/>
        <v>Raum 2</v>
      </c>
      <c r="BH96" s="110" t="str">
        <f t="shared" si="88"/>
        <v>Raum 2</v>
      </c>
      <c r="BI96" s="110" t="str">
        <f t="shared" si="88"/>
        <v>Raum 2</v>
      </c>
      <c r="BJ96" s="110" t="str">
        <f t="shared" si="88"/>
        <v>Raum 2</v>
      </c>
      <c r="BK96" s="110" t="str">
        <f t="shared" si="88"/>
        <v>Raum 2</v>
      </c>
      <c r="BL96" s="110" t="str">
        <f t="shared" si="88"/>
        <v>Raum 2</v>
      </c>
      <c r="BM96" s="110" t="str">
        <f t="shared" si="88"/>
        <v>Raum 2</v>
      </c>
      <c r="BN96" s="110" t="str">
        <f t="shared" ref="BN96:CW96" si="89">$A96</f>
        <v>Raum 2</v>
      </c>
      <c r="BO96" s="110" t="str">
        <f t="shared" si="89"/>
        <v>Raum 2</v>
      </c>
      <c r="BP96" s="110" t="str">
        <f t="shared" si="89"/>
        <v>Raum 2</v>
      </c>
      <c r="BQ96" s="110" t="str">
        <f t="shared" si="89"/>
        <v>Raum 2</v>
      </c>
      <c r="BR96" s="110" t="str">
        <f t="shared" si="89"/>
        <v>Raum 2</v>
      </c>
      <c r="BS96" s="110" t="str">
        <f t="shared" si="89"/>
        <v>Raum 2</v>
      </c>
      <c r="BT96" s="110" t="str">
        <f t="shared" si="89"/>
        <v>Raum 2</v>
      </c>
      <c r="BU96" s="110" t="str">
        <f t="shared" si="89"/>
        <v>Raum 2</v>
      </c>
      <c r="BV96" s="110" t="str">
        <f t="shared" si="89"/>
        <v>Raum 2</v>
      </c>
      <c r="BW96" s="110" t="str">
        <f t="shared" si="89"/>
        <v>Raum 2</v>
      </c>
      <c r="BX96" s="110" t="str">
        <f t="shared" si="89"/>
        <v>Raum 2</v>
      </c>
      <c r="BY96" s="110" t="str">
        <f t="shared" si="89"/>
        <v>Raum 2</v>
      </c>
      <c r="BZ96" s="110" t="str">
        <f t="shared" si="89"/>
        <v>Raum 2</v>
      </c>
      <c r="CA96" s="110" t="str">
        <f t="shared" si="89"/>
        <v>Raum 2</v>
      </c>
      <c r="CB96" s="110" t="str">
        <f t="shared" si="89"/>
        <v>Raum 2</v>
      </c>
      <c r="CC96" s="110" t="str">
        <f t="shared" si="89"/>
        <v>Raum 2</v>
      </c>
      <c r="CD96" s="110" t="str">
        <f t="shared" si="89"/>
        <v>Raum 2</v>
      </c>
      <c r="CE96" s="110" t="str">
        <f t="shared" si="89"/>
        <v>Raum 2</v>
      </c>
      <c r="CF96" s="110" t="str">
        <f t="shared" si="89"/>
        <v>Raum 2</v>
      </c>
      <c r="CG96" s="110" t="str">
        <f t="shared" si="89"/>
        <v>Raum 2</v>
      </c>
      <c r="CH96" s="110" t="str">
        <f t="shared" si="89"/>
        <v>Raum 2</v>
      </c>
      <c r="CI96" s="110" t="str">
        <f t="shared" si="89"/>
        <v>Raum 2</v>
      </c>
      <c r="CJ96" s="110" t="str">
        <f t="shared" si="89"/>
        <v>Raum 2</v>
      </c>
      <c r="CK96" s="110" t="str">
        <f t="shared" si="89"/>
        <v>Raum 2</v>
      </c>
      <c r="CL96" s="110" t="str">
        <f t="shared" si="89"/>
        <v>Raum 2</v>
      </c>
      <c r="CM96" s="110" t="str">
        <f t="shared" si="89"/>
        <v>Raum 2</v>
      </c>
      <c r="CN96" s="110" t="str">
        <f t="shared" si="89"/>
        <v>Raum 2</v>
      </c>
      <c r="CO96" s="110" t="str">
        <f t="shared" si="89"/>
        <v>Raum 2</v>
      </c>
      <c r="CP96" s="110" t="str">
        <f t="shared" si="89"/>
        <v>Raum 2</v>
      </c>
      <c r="CQ96" s="110" t="str">
        <f t="shared" si="89"/>
        <v>Raum 2</v>
      </c>
      <c r="CR96" s="110" t="str">
        <f t="shared" si="89"/>
        <v>Raum 2</v>
      </c>
      <c r="CS96" s="110" t="str">
        <f t="shared" si="89"/>
        <v>Raum 2</v>
      </c>
      <c r="CT96" s="110" t="str">
        <f t="shared" si="89"/>
        <v>Raum 2</v>
      </c>
      <c r="CU96" s="110" t="str">
        <f t="shared" si="89"/>
        <v>Raum 2</v>
      </c>
      <c r="CV96" s="110" t="str">
        <f t="shared" si="89"/>
        <v>Raum 2</v>
      </c>
      <c r="CW96" s="199" t="str">
        <f t="shared" si="89"/>
        <v>Raum 2</v>
      </c>
    </row>
    <row r="97" spans="1:201" s="72" customFormat="1" ht="20.100000000000001" customHeight="1" x14ac:dyDescent="0.25">
      <c r="A97" s="89" t="s">
        <v>132</v>
      </c>
      <c r="B97" s="111">
        <v>0</v>
      </c>
      <c r="C97" s="110">
        <v>0</v>
      </c>
      <c r="D97" s="110">
        <v>0</v>
      </c>
      <c r="E97" s="110">
        <v>0</v>
      </c>
      <c r="F97" s="110">
        <v>0</v>
      </c>
      <c r="G97" s="110">
        <v>0</v>
      </c>
      <c r="H97" s="110">
        <v>0</v>
      </c>
      <c r="I97" s="110">
        <v>0</v>
      </c>
      <c r="J97" s="110">
        <v>0</v>
      </c>
      <c r="K97" s="110">
        <v>0</v>
      </c>
      <c r="L97" s="110">
        <v>0</v>
      </c>
      <c r="M97" s="110">
        <v>0</v>
      </c>
      <c r="N97" s="110">
        <v>0</v>
      </c>
      <c r="O97" s="110">
        <v>0</v>
      </c>
      <c r="P97" s="110">
        <v>0</v>
      </c>
      <c r="Q97" s="110">
        <v>0</v>
      </c>
      <c r="R97" s="110">
        <v>0</v>
      </c>
      <c r="S97" s="110">
        <v>0</v>
      </c>
      <c r="T97" s="110">
        <v>0</v>
      </c>
      <c r="U97" s="110">
        <v>0</v>
      </c>
      <c r="V97" s="110">
        <v>0</v>
      </c>
      <c r="W97" s="110">
        <v>0</v>
      </c>
      <c r="X97" s="110">
        <v>0</v>
      </c>
      <c r="Y97" s="110">
        <v>0</v>
      </c>
      <c r="Z97" s="110">
        <v>0</v>
      </c>
      <c r="AA97" s="110">
        <v>0</v>
      </c>
      <c r="AB97" s="110">
        <v>0</v>
      </c>
      <c r="AC97" s="110">
        <v>0</v>
      </c>
      <c r="AD97" s="110">
        <v>0</v>
      </c>
      <c r="AE97" s="110">
        <v>0</v>
      </c>
      <c r="AF97" s="110">
        <v>0</v>
      </c>
      <c r="AG97" s="110">
        <v>0</v>
      </c>
      <c r="AH97" s="110">
        <v>0</v>
      </c>
      <c r="AI97" s="110">
        <v>0</v>
      </c>
      <c r="AJ97" s="110">
        <v>0</v>
      </c>
      <c r="AK97" s="110">
        <v>0</v>
      </c>
      <c r="AL97" s="110">
        <v>0</v>
      </c>
      <c r="AM97" s="110">
        <v>0</v>
      </c>
      <c r="AN97" s="110">
        <v>0</v>
      </c>
      <c r="AO97" s="110">
        <v>0</v>
      </c>
      <c r="AP97" s="110">
        <v>0</v>
      </c>
      <c r="AQ97" s="110">
        <v>0</v>
      </c>
      <c r="AR97" s="110">
        <v>0</v>
      </c>
      <c r="AS97" s="110">
        <v>0</v>
      </c>
      <c r="AT97" s="110">
        <v>0</v>
      </c>
      <c r="AU97" s="110">
        <v>0</v>
      </c>
      <c r="AV97" s="110">
        <v>0</v>
      </c>
      <c r="AW97" s="110">
        <v>0</v>
      </c>
      <c r="AX97" s="110">
        <v>0</v>
      </c>
      <c r="AY97" s="110">
        <v>0</v>
      </c>
      <c r="AZ97" s="110">
        <v>0</v>
      </c>
      <c r="BA97" s="110">
        <v>0</v>
      </c>
      <c r="BB97" s="110">
        <v>0</v>
      </c>
      <c r="BC97" s="110">
        <v>0</v>
      </c>
      <c r="BD97" s="110">
        <v>0</v>
      </c>
      <c r="BE97" s="110">
        <v>0</v>
      </c>
      <c r="BF97" s="110">
        <v>0</v>
      </c>
      <c r="BG97" s="110">
        <v>0</v>
      </c>
      <c r="BH97" s="110">
        <v>0</v>
      </c>
      <c r="BI97" s="110">
        <v>0</v>
      </c>
      <c r="BJ97" s="110">
        <v>0</v>
      </c>
      <c r="BK97" s="110">
        <v>0</v>
      </c>
      <c r="BL97" s="110">
        <v>0</v>
      </c>
      <c r="BM97" s="110">
        <v>0</v>
      </c>
      <c r="BN97" s="110">
        <v>0</v>
      </c>
      <c r="BO97" s="110">
        <v>0</v>
      </c>
      <c r="BP97" s="110">
        <v>0</v>
      </c>
      <c r="BQ97" s="110">
        <v>0</v>
      </c>
      <c r="BR97" s="110">
        <v>0</v>
      </c>
      <c r="BS97" s="110">
        <v>0</v>
      </c>
      <c r="BT97" s="110">
        <v>0</v>
      </c>
      <c r="BU97" s="110">
        <v>0</v>
      </c>
      <c r="BV97" s="110">
        <v>0</v>
      </c>
      <c r="BW97" s="110">
        <v>0</v>
      </c>
      <c r="BX97" s="110">
        <v>0</v>
      </c>
      <c r="BY97" s="110">
        <v>0</v>
      </c>
      <c r="BZ97" s="110">
        <v>0</v>
      </c>
      <c r="CA97" s="110">
        <v>0</v>
      </c>
      <c r="CB97" s="110">
        <v>0</v>
      </c>
      <c r="CC97" s="110">
        <v>0</v>
      </c>
      <c r="CD97" s="110">
        <v>0</v>
      </c>
      <c r="CE97" s="110">
        <v>0</v>
      </c>
      <c r="CF97" s="110">
        <v>0</v>
      </c>
      <c r="CG97" s="110">
        <v>0</v>
      </c>
      <c r="CH97" s="110">
        <v>0</v>
      </c>
      <c r="CI97" s="110">
        <v>0</v>
      </c>
      <c r="CJ97" s="110">
        <v>0</v>
      </c>
      <c r="CK97" s="110">
        <v>0</v>
      </c>
      <c r="CL97" s="110">
        <v>0</v>
      </c>
      <c r="CM97" s="110">
        <v>0</v>
      </c>
      <c r="CN97" s="110">
        <v>0</v>
      </c>
      <c r="CO97" s="110">
        <v>0</v>
      </c>
      <c r="CP97" s="110">
        <v>0</v>
      </c>
      <c r="CQ97" s="110">
        <v>0</v>
      </c>
      <c r="CR97" s="110">
        <v>0</v>
      </c>
      <c r="CS97" s="110">
        <v>0</v>
      </c>
      <c r="CT97" s="110">
        <v>0</v>
      </c>
      <c r="CU97" s="110">
        <v>0</v>
      </c>
      <c r="CV97" s="110">
        <v>0</v>
      </c>
      <c r="CW97" s="199">
        <v>0</v>
      </c>
    </row>
    <row r="98" spans="1:201" s="72" customFormat="1" ht="20.100000000000001" customHeight="1" x14ac:dyDescent="0.25">
      <c r="A98" s="89" t="s">
        <v>133</v>
      </c>
      <c r="B98" s="92">
        <v>0</v>
      </c>
      <c r="C98" s="173">
        <v>0</v>
      </c>
      <c r="D98" s="173">
        <v>0</v>
      </c>
      <c r="E98" s="173">
        <v>0</v>
      </c>
      <c r="F98" s="173">
        <v>0</v>
      </c>
      <c r="G98" s="173">
        <v>0</v>
      </c>
      <c r="H98" s="173">
        <v>0</v>
      </c>
      <c r="I98" s="173">
        <v>0</v>
      </c>
      <c r="J98" s="173">
        <v>0</v>
      </c>
      <c r="K98" s="173">
        <v>0</v>
      </c>
      <c r="L98" s="173">
        <v>0</v>
      </c>
      <c r="M98" s="173">
        <v>0</v>
      </c>
      <c r="N98" s="173">
        <v>0</v>
      </c>
      <c r="O98" s="173">
        <v>0</v>
      </c>
      <c r="P98" s="173">
        <v>0</v>
      </c>
      <c r="Q98" s="173">
        <v>0</v>
      </c>
      <c r="R98" s="173">
        <v>0</v>
      </c>
      <c r="S98" s="173">
        <v>0</v>
      </c>
      <c r="T98" s="173">
        <v>0</v>
      </c>
      <c r="U98" s="173">
        <v>0</v>
      </c>
      <c r="V98" s="173">
        <v>0</v>
      </c>
      <c r="W98" s="173">
        <v>0</v>
      </c>
      <c r="X98" s="173">
        <v>0</v>
      </c>
      <c r="Y98" s="173">
        <v>0</v>
      </c>
      <c r="Z98" s="173">
        <v>0</v>
      </c>
      <c r="AA98" s="173">
        <v>0</v>
      </c>
      <c r="AB98" s="173">
        <v>0</v>
      </c>
      <c r="AC98" s="173">
        <v>0</v>
      </c>
      <c r="AD98" s="173">
        <v>0</v>
      </c>
      <c r="AE98" s="173">
        <v>0</v>
      </c>
      <c r="AF98" s="173">
        <v>0</v>
      </c>
      <c r="AG98" s="173">
        <v>0</v>
      </c>
      <c r="AH98" s="173">
        <v>0</v>
      </c>
      <c r="AI98" s="173">
        <v>0</v>
      </c>
      <c r="AJ98" s="173">
        <v>0</v>
      </c>
      <c r="AK98" s="173">
        <v>0</v>
      </c>
      <c r="AL98" s="173">
        <v>0</v>
      </c>
      <c r="AM98" s="173">
        <v>0</v>
      </c>
      <c r="AN98" s="173">
        <v>0</v>
      </c>
      <c r="AO98" s="173">
        <v>0</v>
      </c>
      <c r="AP98" s="173">
        <v>0</v>
      </c>
      <c r="AQ98" s="173">
        <v>0</v>
      </c>
      <c r="AR98" s="173">
        <v>0</v>
      </c>
      <c r="AS98" s="173">
        <v>0</v>
      </c>
      <c r="AT98" s="173">
        <v>0</v>
      </c>
      <c r="AU98" s="173">
        <v>0</v>
      </c>
      <c r="AV98" s="173">
        <v>0</v>
      </c>
      <c r="AW98" s="173">
        <v>0</v>
      </c>
      <c r="AX98" s="173">
        <v>0</v>
      </c>
      <c r="AY98" s="173">
        <v>0</v>
      </c>
      <c r="AZ98" s="173">
        <v>0</v>
      </c>
      <c r="BA98" s="173">
        <v>0</v>
      </c>
      <c r="BB98" s="173">
        <v>0</v>
      </c>
      <c r="BC98" s="173">
        <v>0</v>
      </c>
      <c r="BD98" s="173">
        <v>0</v>
      </c>
      <c r="BE98" s="173">
        <v>0</v>
      </c>
      <c r="BF98" s="173">
        <v>0</v>
      </c>
      <c r="BG98" s="173">
        <v>0</v>
      </c>
      <c r="BH98" s="173">
        <v>0</v>
      </c>
      <c r="BI98" s="173">
        <v>0</v>
      </c>
      <c r="BJ98" s="173">
        <v>0</v>
      </c>
      <c r="BK98" s="173">
        <v>0</v>
      </c>
      <c r="BL98" s="173">
        <v>0</v>
      </c>
      <c r="BM98" s="173">
        <v>0</v>
      </c>
      <c r="BN98" s="173">
        <v>0</v>
      </c>
      <c r="BO98" s="173">
        <v>0</v>
      </c>
      <c r="BP98" s="173">
        <v>0</v>
      </c>
      <c r="BQ98" s="173">
        <v>0</v>
      </c>
      <c r="BR98" s="173">
        <v>0</v>
      </c>
      <c r="BS98" s="173">
        <v>0</v>
      </c>
      <c r="BT98" s="173">
        <v>0</v>
      </c>
      <c r="BU98" s="173">
        <v>0</v>
      </c>
      <c r="BV98" s="173">
        <v>0</v>
      </c>
      <c r="BW98" s="173">
        <v>0</v>
      </c>
      <c r="BX98" s="173">
        <v>0</v>
      </c>
      <c r="BY98" s="173">
        <v>0</v>
      </c>
      <c r="BZ98" s="173">
        <v>0</v>
      </c>
      <c r="CA98" s="173">
        <v>0</v>
      </c>
      <c r="CB98" s="173">
        <v>0</v>
      </c>
      <c r="CC98" s="173">
        <v>0</v>
      </c>
      <c r="CD98" s="173">
        <v>0</v>
      </c>
      <c r="CE98" s="173">
        <v>0</v>
      </c>
      <c r="CF98" s="173">
        <v>0</v>
      </c>
      <c r="CG98" s="173">
        <v>0</v>
      </c>
      <c r="CH98" s="173">
        <v>0</v>
      </c>
      <c r="CI98" s="173">
        <v>0</v>
      </c>
      <c r="CJ98" s="173">
        <v>0</v>
      </c>
      <c r="CK98" s="173">
        <v>0</v>
      </c>
      <c r="CL98" s="173">
        <v>0</v>
      </c>
      <c r="CM98" s="173">
        <v>0</v>
      </c>
      <c r="CN98" s="173">
        <v>0</v>
      </c>
      <c r="CO98" s="173">
        <v>0</v>
      </c>
      <c r="CP98" s="173">
        <v>0</v>
      </c>
      <c r="CQ98" s="173">
        <v>0</v>
      </c>
      <c r="CR98" s="173">
        <v>0</v>
      </c>
      <c r="CS98" s="173">
        <v>0</v>
      </c>
      <c r="CT98" s="173">
        <v>0</v>
      </c>
      <c r="CU98" s="173">
        <v>0</v>
      </c>
      <c r="CV98" s="173">
        <v>0</v>
      </c>
      <c r="CW98" s="174">
        <v>0</v>
      </c>
    </row>
    <row r="99" spans="1:201" s="72" customFormat="1" ht="20.100000000000001" customHeight="1" x14ac:dyDescent="0.25">
      <c r="A99" s="94" t="s">
        <v>106</v>
      </c>
      <c r="B99" s="95" t="str">
        <f t="shared" ref="B99:AG99" si="90">$A99</f>
        <v>Raum 3</v>
      </c>
      <c r="C99" s="175" t="str">
        <f t="shared" si="90"/>
        <v>Raum 3</v>
      </c>
      <c r="D99" s="175" t="str">
        <f t="shared" si="90"/>
        <v>Raum 3</v>
      </c>
      <c r="E99" s="175" t="str">
        <f t="shared" si="90"/>
        <v>Raum 3</v>
      </c>
      <c r="F99" s="175" t="str">
        <f t="shared" si="90"/>
        <v>Raum 3</v>
      </c>
      <c r="G99" s="175" t="str">
        <f t="shared" si="90"/>
        <v>Raum 3</v>
      </c>
      <c r="H99" s="175" t="str">
        <f t="shared" si="90"/>
        <v>Raum 3</v>
      </c>
      <c r="I99" s="175" t="str">
        <f t="shared" si="90"/>
        <v>Raum 3</v>
      </c>
      <c r="J99" s="175" t="str">
        <f t="shared" si="90"/>
        <v>Raum 3</v>
      </c>
      <c r="K99" s="175" t="str">
        <f t="shared" si="90"/>
        <v>Raum 3</v>
      </c>
      <c r="L99" s="175" t="str">
        <f t="shared" si="90"/>
        <v>Raum 3</v>
      </c>
      <c r="M99" s="175" t="str">
        <f t="shared" si="90"/>
        <v>Raum 3</v>
      </c>
      <c r="N99" s="175" t="str">
        <f t="shared" si="90"/>
        <v>Raum 3</v>
      </c>
      <c r="O99" s="175" t="str">
        <f t="shared" si="90"/>
        <v>Raum 3</v>
      </c>
      <c r="P99" s="175" t="str">
        <f t="shared" si="90"/>
        <v>Raum 3</v>
      </c>
      <c r="Q99" s="175" t="str">
        <f t="shared" si="90"/>
        <v>Raum 3</v>
      </c>
      <c r="R99" s="175" t="str">
        <f t="shared" si="90"/>
        <v>Raum 3</v>
      </c>
      <c r="S99" s="175" t="str">
        <f t="shared" si="90"/>
        <v>Raum 3</v>
      </c>
      <c r="T99" s="175" t="str">
        <f t="shared" si="90"/>
        <v>Raum 3</v>
      </c>
      <c r="U99" s="175" t="str">
        <f t="shared" si="90"/>
        <v>Raum 3</v>
      </c>
      <c r="V99" s="175" t="str">
        <f t="shared" si="90"/>
        <v>Raum 3</v>
      </c>
      <c r="W99" s="175" t="str">
        <f t="shared" si="90"/>
        <v>Raum 3</v>
      </c>
      <c r="X99" s="175" t="str">
        <f t="shared" si="90"/>
        <v>Raum 3</v>
      </c>
      <c r="Y99" s="175" t="str">
        <f t="shared" si="90"/>
        <v>Raum 3</v>
      </c>
      <c r="Z99" s="175" t="str">
        <f t="shared" si="90"/>
        <v>Raum 3</v>
      </c>
      <c r="AA99" s="175" t="str">
        <f t="shared" si="90"/>
        <v>Raum 3</v>
      </c>
      <c r="AB99" s="175" t="str">
        <f t="shared" si="90"/>
        <v>Raum 3</v>
      </c>
      <c r="AC99" s="175" t="str">
        <f t="shared" si="90"/>
        <v>Raum 3</v>
      </c>
      <c r="AD99" s="175" t="str">
        <f t="shared" si="90"/>
        <v>Raum 3</v>
      </c>
      <c r="AE99" s="175" t="str">
        <f t="shared" si="90"/>
        <v>Raum 3</v>
      </c>
      <c r="AF99" s="175" t="str">
        <f t="shared" si="90"/>
        <v>Raum 3</v>
      </c>
      <c r="AG99" s="175" t="str">
        <f t="shared" si="90"/>
        <v>Raum 3</v>
      </c>
      <c r="AH99" s="175" t="str">
        <f t="shared" ref="AH99:BM99" si="91">$A99</f>
        <v>Raum 3</v>
      </c>
      <c r="AI99" s="175" t="str">
        <f t="shared" si="91"/>
        <v>Raum 3</v>
      </c>
      <c r="AJ99" s="175" t="str">
        <f t="shared" si="91"/>
        <v>Raum 3</v>
      </c>
      <c r="AK99" s="175" t="str">
        <f t="shared" si="91"/>
        <v>Raum 3</v>
      </c>
      <c r="AL99" s="175" t="str">
        <f t="shared" si="91"/>
        <v>Raum 3</v>
      </c>
      <c r="AM99" s="175" t="str">
        <f t="shared" si="91"/>
        <v>Raum 3</v>
      </c>
      <c r="AN99" s="175" t="str">
        <f t="shared" si="91"/>
        <v>Raum 3</v>
      </c>
      <c r="AO99" s="175" t="str">
        <f t="shared" si="91"/>
        <v>Raum 3</v>
      </c>
      <c r="AP99" s="175" t="str">
        <f t="shared" si="91"/>
        <v>Raum 3</v>
      </c>
      <c r="AQ99" s="175" t="str">
        <f t="shared" si="91"/>
        <v>Raum 3</v>
      </c>
      <c r="AR99" s="175" t="str">
        <f t="shared" si="91"/>
        <v>Raum 3</v>
      </c>
      <c r="AS99" s="175" t="str">
        <f t="shared" si="91"/>
        <v>Raum 3</v>
      </c>
      <c r="AT99" s="175" t="str">
        <f t="shared" si="91"/>
        <v>Raum 3</v>
      </c>
      <c r="AU99" s="175" t="str">
        <f t="shared" si="91"/>
        <v>Raum 3</v>
      </c>
      <c r="AV99" s="175" t="str">
        <f t="shared" si="91"/>
        <v>Raum 3</v>
      </c>
      <c r="AW99" s="175" t="str">
        <f t="shared" si="91"/>
        <v>Raum 3</v>
      </c>
      <c r="AX99" s="175" t="str">
        <f t="shared" si="91"/>
        <v>Raum 3</v>
      </c>
      <c r="AY99" s="175" t="str">
        <f t="shared" si="91"/>
        <v>Raum 3</v>
      </c>
      <c r="AZ99" s="175" t="str">
        <f t="shared" si="91"/>
        <v>Raum 3</v>
      </c>
      <c r="BA99" s="175" t="str">
        <f t="shared" si="91"/>
        <v>Raum 3</v>
      </c>
      <c r="BB99" s="175" t="str">
        <f t="shared" si="91"/>
        <v>Raum 3</v>
      </c>
      <c r="BC99" s="175" t="str">
        <f t="shared" si="91"/>
        <v>Raum 3</v>
      </c>
      <c r="BD99" s="175" t="str">
        <f t="shared" si="91"/>
        <v>Raum 3</v>
      </c>
      <c r="BE99" s="175" t="str">
        <f t="shared" si="91"/>
        <v>Raum 3</v>
      </c>
      <c r="BF99" s="175" t="str">
        <f t="shared" si="91"/>
        <v>Raum 3</v>
      </c>
      <c r="BG99" s="175" t="str">
        <f t="shared" si="91"/>
        <v>Raum 3</v>
      </c>
      <c r="BH99" s="175" t="str">
        <f t="shared" si="91"/>
        <v>Raum 3</v>
      </c>
      <c r="BI99" s="175" t="str">
        <f t="shared" si="91"/>
        <v>Raum 3</v>
      </c>
      <c r="BJ99" s="175" t="str">
        <f t="shared" si="91"/>
        <v>Raum 3</v>
      </c>
      <c r="BK99" s="175" t="str">
        <f t="shared" si="91"/>
        <v>Raum 3</v>
      </c>
      <c r="BL99" s="175" t="str">
        <f t="shared" si="91"/>
        <v>Raum 3</v>
      </c>
      <c r="BM99" s="175" t="str">
        <f t="shared" si="91"/>
        <v>Raum 3</v>
      </c>
      <c r="BN99" s="175" t="str">
        <f t="shared" ref="BN99:CW99" si="92">$A99</f>
        <v>Raum 3</v>
      </c>
      <c r="BO99" s="175" t="str">
        <f t="shared" si="92"/>
        <v>Raum 3</v>
      </c>
      <c r="BP99" s="175" t="str">
        <f t="shared" si="92"/>
        <v>Raum 3</v>
      </c>
      <c r="BQ99" s="175" t="str">
        <f t="shared" si="92"/>
        <v>Raum 3</v>
      </c>
      <c r="BR99" s="175" t="str">
        <f t="shared" si="92"/>
        <v>Raum 3</v>
      </c>
      <c r="BS99" s="175" t="str">
        <f t="shared" si="92"/>
        <v>Raum 3</v>
      </c>
      <c r="BT99" s="175" t="str">
        <f t="shared" si="92"/>
        <v>Raum 3</v>
      </c>
      <c r="BU99" s="175" t="str">
        <f t="shared" si="92"/>
        <v>Raum 3</v>
      </c>
      <c r="BV99" s="175" t="str">
        <f t="shared" si="92"/>
        <v>Raum 3</v>
      </c>
      <c r="BW99" s="175" t="str">
        <f t="shared" si="92"/>
        <v>Raum 3</v>
      </c>
      <c r="BX99" s="175" t="str">
        <f t="shared" si="92"/>
        <v>Raum 3</v>
      </c>
      <c r="BY99" s="175" t="str">
        <f t="shared" si="92"/>
        <v>Raum 3</v>
      </c>
      <c r="BZ99" s="175" t="str">
        <f t="shared" si="92"/>
        <v>Raum 3</v>
      </c>
      <c r="CA99" s="175" t="str">
        <f t="shared" si="92"/>
        <v>Raum 3</v>
      </c>
      <c r="CB99" s="175" t="str">
        <f t="shared" si="92"/>
        <v>Raum 3</v>
      </c>
      <c r="CC99" s="175" t="str">
        <f t="shared" si="92"/>
        <v>Raum 3</v>
      </c>
      <c r="CD99" s="175" t="str">
        <f t="shared" si="92"/>
        <v>Raum 3</v>
      </c>
      <c r="CE99" s="175" t="str">
        <f t="shared" si="92"/>
        <v>Raum 3</v>
      </c>
      <c r="CF99" s="175" t="str">
        <f t="shared" si="92"/>
        <v>Raum 3</v>
      </c>
      <c r="CG99" s="175" t="str">
        <f t="shared" si="92"/>
        <v>Raum 3</v>
      </c>
      <c r="CH99" s="175" t="str">
        <f t="shared" si="92"/>
        <v>Raum 3</v>
      </c>
      <c r="CI99" s="175" t="str">
        <f t="shared" si="92"/>
        <v>Raum 3</v>
      </c>
      <c r="CJ99" s="175" t="str">
        <f t="shared" si="92"/>
        <v>Raum 3</v>
      </c>
      <c r="CK99" s="175" t="str">
        <f t="shared" si="92"/>
        <v>Raum 3</v>
      </c>
      <c r="CL99" s="175" t="str">
        <f t="shared" si="92"/>
        <v>Raum 3</v>
      </c>
      <c r="CM99" s="175" t="str">
        <f t="shared" si="92"/>
        <v>Raum 3</v>
      </c>
      <c r="CN99" s="175" t="str">
        <f t="shared" si="92"/>
        <v>Raum 3</v>
      </c>
      <c r="CO99" s="175" t="str">
        <f t="shared" si="92"/>
        <v>Raum 3</v>
      </c>
      <c r="CP99" s="175" t="str">
        <f t="shared" si="92"/>
        <v>Raum 3</v>
      </c>
      <c r="CQ99" s="175" t="str">
        <f t="shared" si="92"/>
        <v>Raum 3</v>
      </c>
      <c r="CR99" s="175" t="str">
        <f t="shared" si="92"/>
        <v>Raum 3</v>
      </c>
      <c r="CS99" s="175" t="str">
        <f t="shared" si="92"/>
        <v>Raum 3</v>
      </c>
      <c r="CT99" s="175" t="str">
        <f t="shared" si="92"/>
        <v>Raum 3</v>
      </c>
      <c r="CU99" s="175" t="str">
        <f t="shared" si="92"/>
        <v>Raum 3</v>
      </c>
      <c r="CV99" s="175" t="str">
        <f t="shared" si="92"/>
        <v>Raum 3</v>
      </c>
      <c r="CW99" s="176" t="str">
        <f t="shared" si="92"/>
        <v>Raum 3</v>
      </c>
    </row>
    <row r="100" spans="1:201" s="72" customFormat="1" ht="20.100000000000001" customHeight="1" x14ac:dyDescent="0.25">
      <c r="A100" s="94" t="s">
        <v>132</v>
      </c>
      <c r="B100" s="112">
        <v>0</v>
      </c>
      <c r="C100" s="120">
        <v>0</v>
      </c>
      <c r="D100" s="120">
        <v>0</v>
      </c>
      <c r="E100" s="120">
        <v>0</v>
      </c>
      <c r="F100" s="120">
        <v>0</v>
      </c>
      <c r="G100" s="120">
        <v>0</v>
      </c>
      <c r="H100" s="120">
        <v>0</v>
      </c>
      <c r="I100" s="120">
        <v>0</v>
      </c>
      <c r="J100" s="120">
        <v>0</v>
      </c>
      <c r="K100" s="120">
        <v>0</v>
      </c>
      <c r="L100" s="120">
        <v>0</v>
      </c>
      <c r="M100" s="120">
        <v>0</v>
      </c>
      <c r="N100" s="120">
        <v>0</v>
      </c>
      <c r="O100" s="120">
        <v>0</v>
      </c>
      <c r="P100" s="120">
        <v>0</v>
      </c>
      <c r="Q100" s="120">
        <v>0</v>
      </c>
      <c r="R100" s="120">
        <v>0</v>
      </c>
      <c r="S100" s="120">
        <v>0</v>
      </c>
      <c r="T100" s="120">
        <v>0</v>
      </c>
      <c r="U100" s="120">
        <v>0</v>
      </c>
      <c r="V100" s="120">
        <v>0</v>
      </c>
      <c r="W100" s="120">
        <v>0</v>
      </c>
      <c r="X100" s="120">
        <v>0</v>
      </c>
      <c r="Y100" s="120">
        <v>0</v>
      </c>
      <c r="Z100" s="120">
        <v>0</v>
      </c>
      <c r="AA100" s="120">
        <v>0</v>
      </c>
      <c r="AB100" s="120">
        <v>0</v>
      </c>
      <c r="AC100" s="120">
        <v>0</v>
      </c>
      <c r="AD100" s="120">
        <v>0</v>
      </c>
      <c r="AE100" s="120">
        <v>0</v>
      </c>
      <c r="AF100" s="120">
        <v>0</v>
      </c>
      <c r="AG100" s="120">
        <v>0</v>
      </c>
      <c r="AH100" s="120">
        <v>0</v>
      </c>
      <c r="AI100" s="120">
        <v>0</v>
      </c>
      <c r="AJ100" s="120">
        <v>0</v>
      </c>
      <c r="AK100" s="120">
        <v>0</v>
      </c>
      <c r="AL100" s="120">
        <v>0</v>
      </c>
      <c r="AM100" s="120">
        <v>0</v>
      </c>
      <c r="AN100" s="120">
        <v>0</v>
      </c>
      <c r="AO100" s="120">
        <v>0</v>
      </c>
      <c r="AP100" s="120">
        <v>0</v>
      </c>
      <c r="AQ100" s="120">
        <v>0</v>
      </c>
      <c r="AR100" s="120">
        <v>0</v>
      </c>
      <c r="AS100" s="120">
        <v>0</v>
      </c>
      <c r="AT100" s="120">
        <v>0</v>
      </c>
      <c r="AU100" s="120">
        <v>0</v>
      </c>
      <c r="AV100" s="120">
        <v>0</v>
      </c>
      <c r="AW100" s="120">
        <v>0</v>
      </c>
      <c r="AX100" s="120">
        <v>0</v>
      </c>
      <c r="AY100" s="120">
        <v>0</v>
      </c>
      <c r="AZ100" s="120">
        <v>0</v>
      </c>
      <c r="BA100" s="120">
        <v>0</v>
      </c>
      <c r="BB100" s="120">
        <v>0</v>
      </c>
      <c r="BC100" s="120">
        <v>0</v>
      </c>
      <c r="BD100" s="120">
        <v>0</v>
      </c>
      <c r="BE100" s="120">
        <v>0</v>
      </c>
      <c r="BF100" s="120">
        <v>0</v>
      </c>
      <c r="BG100" s="120">
        <v>0</v>
      </c>
      <c r="BH100" s="120">
        <v>0</v>
      </c>
      <c r="BI100" s="120">
        <v>0</v>
      </c>
      <c r="BJ100" s="120">
        <v>0</v>
      </c>
      <c r="BK100" s="120">
        <v>0</v>
      </c>
      <c r="BL100" s="120">
        <v>0</v>
      </c>
      <c r="BM100" s="120">
        <v>0</v>
      </c>
      <c r="BN100" s="120">
        <v>0</v>
      </c>
      <c r="BO100" s="120">
        <v>0</v>
      </c>
      <c r="BP100" s="120">
        <v>0</v>
      </c>
      <c r="BQ100" s="120">
        <v>0</v>
      </c>
      <c r="BR100" s="120">
        <v>0</v>
      </c>
      <c r="BS100" s="120">
        <v>0</v>
      </c>
      <c r="BT100" s="120">
        <v>0</v>
      </c>
      <c r="BU100" s="120">
        <v>0</v>
      </c>
      <c r="BV100" s="120">
        <v>0</v>
      </c>
      <c r="BW100" s="120">
        <v>0</v>
      </c>
      <c r="BX100" s="120">
        <v>0</v>
      </c>
      <c r="BY100" s="120">
        <v>0</v>
      </c>
      <c r="BZ100" s="120">
        <v>0</v>
      </c>
      <c r="CA100" s="120">
        <v>0</v>
      </c>
      <c r="CB100" s="120">
        <v>0</v>
      </c>
      <c r="CC100" s="120">
        <v>0</v>
      </c>
      <c r="CD100" s="120">
        <v>0</v>
      </c>
      <c r="CE100" s="120">
        <v>0</v>
      </c>
      <c r="CF100" s="120">
        <v>0</v>
      </c>
      <c r="CG100" s="120">
        <v>0</v>
      </c>
      <c r="CH100" s="120">
        <v>0</v>
      </c>
      <c r="CI100" s="120">
        <v>0</v>
      </c>
      <c r="CJ100" s="120">
        <v>0</v>
      </c>
      <c r="CK100" s="120">
        <v>0</v>
      </c>
      <c r="CL100" s="120">
        <v>0</v>
      </c>
      <c r="CM100" s="120">
        <v>0</v>
      </c>
      <c r="CN100" s="120">
        <v>0</v>
      </c>
      <c r="CO100" s="120">
        <v>0</v>
      </c>
      <c r="CP100" s="120">
        <v>0</v>
      </c>
      <c r="CQ100" s="120">
        <v>0</v>
      </c>
      <c r="CR100" s="120">
        <v>0</v>
      </c>
      <c r="CS100" s="120">
        <v>0</v>
      </c>
      <c r="CT100" s="120">
        <v>0</v>
      </c>
      <c r="CU100" s="120">
        <v>0</v>
      </c>
      <c r="CV100" s="120">
        <v>0</v>
      </c>
      <c r="CW100" s="200">
        <v>0</v>
      </c>
    </row>
    <row r="101" spans="1:201" s="72" customFormat="1" ht="20.100000000000001" customHeight="1" x14ac:dyDescent="0.25">
      <c r="A101" s="94" t="s">
        <v>133</v>
      </c>
      <c r="B101" s="97">
        <v>0</v>
      </c>
      <c r="C101" s="179">
        <v>0</v>
      </c>
      <c r="D101" s="179">
        <v>0</v>
      </c>
      <c r="E101" s="179">
        <v>0</v>
      </c>
      <c r="F101" s="179">
        <v>0</v>
      </c>
      <c r="G101" s="179">
        <v>0</v>
      </c>
      <c r="H101" s="179">
        <v>0</v>
      </c>
      <c r="I101" s="179">
        <v>0</v>
      </c>
      <c r="J101" s="179">
        <v>0</v>
      </c>
      <c r="K101" s="179">
        <v>0</v>
      </c>
      <c r="L101" s="179">
        <v>0</v>
      </c>
      <c r="M101" s="179">
        <v>0</v>
      </c>
      <c r="N101" s="179">
        <v>0</v>
      </c>
      <c r="O101" s="179">
        <v>0</v>
      </c>
      <c r="P101" s="179">
        <v>0</v>
      </c>
      <c r="Q101" s="179">
        <v>0</v>
      </c>
      <c r="R101" s="179">
        <v>0</v>
      </c>
      <c r="S101" s="179">
        <v>0</v>
      </c>
      <c r="T101" s="179">
        <v>0</v>
      </c>
      <c r="U101" s="179">
        <v>0</v>
      </c>
      <c r="V101" s="179">
        <v>0</v>
      </c>
      <c r="W101" s="179">
        <v>0</v>
      </c>
      <c r="X101" s="179">
        <v>0</v>
      </c>
      <c r="Y101" s="179">
        <v>0</v>
      </c>
      <c r="Z101" s="179">
        <v>0</v>
      </c>
      <c r="AA101" s="179">
        <v>0</v>
      </c>
      <c r="AB101" s="179">
        <v>0</v>
      </c>
      <c r="AC101" s="179">
        <v>0</v>
      </c>
      <c r="AD101" s="179">
        <v>0</v>
      </c>
      <c r="AE101" s="179">
        <v>0</v>
      </c>
      <c r="AF101" s="179">
        <v>0</v>
      </c>
      <c r="AG101" s="179">
        <v>0</v>
      </c>
      <c r="AH101" s="179">
        <v>0</v>
      </c>
      <c r="AI101" s="179">
        <v>0</v>
      </c>
      <c r="AJ101" s="179">
        <v>0</v>
      </c>
      <c r="AK101" s="179">
        <v>0</v>
      </c>
      <c r="AL101" s="179">
        <v>0</v>
      </c>
      <c r="AM101" s="179">
        <v>0</v>
      </c>
      <c r="AN101" s="179">
        <v>0</v>
      </c>
      <c r="AO101" s="179">
        <v>0</v>
      </c>
      <c r="AP101" s="179">
        <v>0</v>
      </c>
      <c r="AQ101" s="179">
        <v>0</v>
      </c>
      <c r="AR101" s="179">
        <v>0</v>
      </c>
      <c r="AS101" s="179">
        <v>0</v>
      </c>
      <c r="AT101" s="179">
        <v>0</v>
      </c>
      <c r="AU101" s="179">
        <v>0</v>
      </c>
      <c r="AV101" s="179">
        <v>0</v>
      </c>
      <c r="AW101" s="179">
        <v>0</v>
      </c>
      <c r="AX101" s="179">
        <v>0</v>
      </c>
      <c r="AY101" s="179">
        <v>0</v>
      </c>
      <c r="AZ101" s="179">
        <v>0</v>
      </c>
      <c r="BA101" s="179">
        <v>0</v>
      </c>
      <c r="BB101" s="179">
        <v>0</v>
      </c>
      <c r="BC101" s="179">
        <v>0</v>
      </c>
      <c r="BD101" s="179">
        <v>0</v>
      </c>
      <c r="BE101" s="179">
        <v>0</v>
      </c>
      <c r="BF101" s="179">
        <v>0</v>
      </c>
      <c r="BG101" s="179">
        <v>0</v>
      </c>
      <c r="BH101" s="179">
        <v>0</v>
      </c>
      <c r="BI101" s="179">
        <v>0</v>
      </c>
      <c r="BJ101" s="179">
        <v>0</v>
      </c>
      <c r="BK101" s="179">
        <v>0</v>
      </c>
      <c r="BL101" s="179">
        <v>0</v>
      </c>
      <c r="BM101" s="179">
        <v>0</v>
      </c>
      <c r="BN101" s="179">
        <v>0</v>
      </c>
      <c r="BO101" s="179">
        <v>0</v>
      </c>
      <c r="BP101" s="179">
        <v>0</v>
      </c>
      <c r="BQ101" s="179">
        <v>0</v>
      </c>
      <c r="BR101" s="179">
        <v>0</v>
      </c>
      <c r="BS101" s="179">
        <v>0</v>
      </c>
      <c r="BT101" s="179">
        <v>0</v>
      </c>
      <c r="BU101" s="179">
        <v>0</v>
      </c>
      <c r="BV101" s="179">
        <v>0</v>
      </c>
      <c r="BW101" s="179">
        <v>0</v>
      </c>
      <c r="BX101" s="179">
        <v>0</v>
      </c>
      <c r="BY101" s="179">
        <v>0</v>
      </c>
      <c r="BZ101" s="179">
        <v>0</v>
      </c>
      <c r="CA101" s="179">
        <v>0</v>
      </c>
      <c r="CB101" s="179">
        <v>0</v>
      </c>
      <c r="CC101" s="179">
        <v>0</v>
      </c>
      <c r="CD101" s="179">
        <v>0</v>
      </c>
      <c r="CE101" s="179">
        <v>0</v>
      </c>
      <c r="CF101" s="179">
        <v>0</v>
      </c>
      <c r="CG101" s="179">
        <v>0</v>
      </c>
      <c r="CH101" s="179">
        <v>0</v>
      </c>
      <c r="CI101" s="179">
        <v>0</v>
      </c>
      <c r="CJ101" s="179">
        <v>0</v>
      </c>
      <c r="CK101" s="179">
        <v>0</v>
      </c>
      <c r="CL101" s="179">
        <v>0</v>
      </c>
      <c r="CM101" s="179">
        <v>0</v>
      </c>
      <c r="CN101" s="179">
        <v>0</v>
      </c>
      <c r="CO101" s="179">
        <v>0</v>
      </c>
      <c r="CP101" s="179">
        <v>0</v>
      </c>
      <c r="CQ101" s="179">
        <v>0</v>
      </c>
      <c r="CR101" s="179">
        <v>0</v>
      </c>
      <c r="CS101" s="179">
        <v>0</v>
      </c>
      <c r="CT101" s="179">
        <v>0</v>
      </c>
      <c r="CU101" s="179">
        <v>0</v>
      </c>
      <c r="CV101" s="179">
        <v>0</v>
      </c>
      <c r="CW101" s="180">
        <v>0</v>
      </c>
    </row>
    <row r="102" spans="1:201" s="72" customFormat="1" ht="20.100000000000001" customHeight="1" x14ac:dyDescent="0.25">
      <c r="A102" s="89" t="s">
        <v>107</v>
      </c>
      <c r="B102" s="111" t="str">
        <f t="shared" ref="B102:AG102" si="93">$A102</f>
        <v>Raum 4</v>
      </c>
      <c r="C102" s="110" t="str">
        <f t="shared" si="93"/>
        <v>Raum 4</v>
      </c>
      <c r="D102" s="110" t="str">
        <f t="shared" si="93"/>
        <v>Raum 4</v>
      </c>
      <c r="E102" s="110" t="str">
        <f t="shared" si="93"/>
        <v>Raum 4</v>
      </c>
      <c r="F102" s="110" t="str">
        <f t="shared" si="93"/>
        <v>Raum 4</v>
      </c>
      <c r="G102" s="110" t="str">
        <f t="shared" si="93"/>
        <v>Raum 4</v>
      </c>
      <c r="H102" s="110" t="str">
        <f t="shared" si="93"/>
        <v>Raum 4</v>
      </c>
      <c r="I102" s="110" t="str">
        <f t="shared" si="93"/>
        <v>Raum 4</v>
      </c>
      <c r="J102" s="110" t="str">
        <f t="shared" si="93"/>
        <v>Raum 4</v>
      </c>
      <c r="K102" s="110" t="str">
        <f t="shared" si="93"/>
        <v>Raum 4</v>
      </c>
      <c r="L102" s="110" t="str">
        <f t="shared" si="93"/>
        <v>Raum 4</v>
      </c>
      <c r="M102" s="110" t="str">
        <f t="shared" si="93"/>
        <v>Raum 4</v>
      </c>
      <c r="N102" s="110" t="str">
        <f t="shared" si="93"/>
        <v>Raum 4</v>
      </c>
      <c r="O102" s="110" t="str">
        <f t="shared" si="93"/>
        <v>Raum 4</v>
      </c>
      <c r="P102" s="110" t="str">
        <f t="shared" si="93"/>
        <v>Raum 4</v>
      </c>
      <c r="Q102" s="110" t="str">
        <f t="shared" si="93"/>
        <v>Raum 4</v>
      </c>
      <c r="R102" s="110" t="str">
        <f t="shared" si="93"/>
        <v>Raum 4</v>
      </c>
      <c r="S102" s="110" t="str">
        <f t="shared" si="93"/>
        <v>Raum 4</v>
      </c>
      <c r="T102" s="110" t="str">
        <f t="shared" si="93"/>
        <v>Raum 4</v>
      </c>
      <c r="U102" s="110" t="str">
        <f t="shared" si="93"/>
        <v>Raum 4</v>
      </c>
      <c r="V102" s="110" t="str">
        <f t="shared" si="93"/>
        <v>Raum 4</v>
      </c>
      <c r="W102" s="110" t="str">
        <f t="shared" si="93"/>
        <v>Raum 4</v>
      </c>
      <c r="X102" s="110" t="str">
        <f t="shared" si="93"/>
        <v>Raum 4</v>
      </c>
      <c r="Y102" s="110" t="str">
        <f t="shared" si="93"/>
        <v>Raum 4</v>
      </c>
      <c r="Z102" s="110" t="str">
        <f t="shared" si="93"/>
        <v>Raum 4</v>
      </c>
      <c r="AA102" s="110" t="str">
        <f t="shared" si="93"/>
        <v>Raum 4</v>
      </c>
      <c r="AB102" s="110" t="str">
        <f t="shared" si="93"/>
        <v>Raum 4</v>
      </c>
      <c r="AC102" s="110" t="str">
        <f t="shared" si="93"/>
        <v>Raum 4</v>
      </c>
      <c r="AD102" s="110" t="str">
        <f t="shared" si="93"/>
        <v>Raum 4</v>
      </c>
      <c r="AE102" s="110" t="str">
        <f t="shared" si="93"/>
        <v>Raum 4</v>
      </c>
      <c r="AF102" s="110" t="str">
        <f t="shared" si="93"/>
        <v>Raum 4</v>
      </c>
      <c r="AG102" s="110" t="str">
        <f t="shared" si="93"/>
        <v>Raum 4</v>
      </c>
      <c r="AH102" s="110" t="str">
        <f t="shared" ref="AH102:BM102" si="94">$A102</f>
        <v>Raum 4</v>
      </c>
      <c r="AI102" s="110" t="str">
        <f t="shared" si="94"/>
        <v>Raum 4</v>
      </c>
      <c r="AJ102" s="110" t="str">
        <f t="shared" si="94"/>
        <v>Raum 4</v>
      </c>
      <c r="AK102" s="110" t="str">
        <f t="shared" si="94"/>
        <v>Raum 4</v>
      </c>
      <c r="AL102" s="110" t="str">
        <f t="shared" si="94"/>
        <v>Raum 4</v>
      </c>
      <c r="AM102" s="110" t="str">
        <f t="shared" si="94"/>
        <v>Raum 4</v>
      </c>
      <c r="AN102" s="110" t="str">
        <f t="shared" si="94"/>
        <v>Raum 4</v>
      </c>
      <c r="AO102" s="110" t="str">
        <f t="shared" si="94"/>
        <v>Raum 4</v>
      </c>
      <c r="AP102" s="110" t="str">
        <f t="shared" si="94"/>
        <v>Raum 4</v>
      </c>
      <c r="AQ102" s="110" t="str">
        <f t="shared" si="94"/>
        <v>Raum 4</v>
      </c>
      <c r="AR102" s="110" t="str">
        <f t="shared" si="94"/>
        <v>Raum 4</v>
      </c>
      <c r="AS102" s="110" t="str">
        <f t="shared" si="94"/>
        <v>Raum 4</v>
      </c>
      <c r="AT102" s="110" t="str">
        <f t="shared" si="94"/>
        <v>Raum 4</v>
      </c>
      <c r="AU102" s="110" t="str">
        <f t="shared" si="94"/>
        <v>Raum 4</v>
      </c>
      <c r="AV102" s="110" t="str">
        <f t="shared" si="94"/>
        <v>Raum 4</v>
      </c>
      <c r="AW102" s="110" t="str">
        <f t="shared" si="94"/>
        <v>Raum 4</v>
      </c>
      <c r="AX102" s="110" t="str">
        <f t="shared" si="94"/>
        <v>Raum 4</v>
      </c>
      <c r="AY102" s="110" t="str">
        <f t="shared" si="94"/>
        <v>Raum 4</v>
      </c>
      <c r="AZ102" s="110" t="str">
        <f t="shared" si="94"/>
        <v>Raum 4</v>
      </c>
      <c r="BA102" s="110" t="str">
        <f t="shared" si="94"/>
        <v>Raum 4</v>
      </c>
      <c r="BB102" s="110" t="str">
        <f t="shared" si="94"/>
        <v>Raum 4</v>
      </c>
      <c r="BC102" s="110" t="str">
        <f t="shared" si="94"/>
        <v>Raum 4</v>
      </c>
      <c r="BD102" s="110" t="str">
        <f t="shared" si="94"/>
        <v>Raum 4</v>
      </c>
      <c r="BE102" s="110" t="str">
        <f t="shared" si="94"/>
        <v>Raum 4</v>
      </c>
      <c r="BF102" s="110" t="str">
        <f t="shared" si="94"/>
        <v>Raum 4</v>
      </c>
      <c r="BG102" s="110" t="str">
        <f t="shared" si="94"/>
        <v>Raum 4</v>
      </c>
      <c r="BH102" s="110" t="str">
        <f t="shared" si="94"/>
        <v>Raum 4</v>
      </c>
      <c r="BI102" s="110" t="str">
        <f t="shared" si="94"/>
        <v>Raum 4</v>
      </c>
      <c r="BJ102" s="110" t="str">
        <f t="shared" si="94"/>
        <v>Raum 4</v>
      </c>
      <c r="BK102" s="110" t="str">
        <f t="shared" si="94"/>
        <v>Raum 4</v>
      </c>
      <c r="BL102" s="110" t="str">
        <f t="shared" si="94"/>
        <v>Raum 4</v>
      </c>
      <c r="BM102" s="110" t="str">
        <f t="shared" si="94"/>
        <v>Raum 4</v>
      </c>
      <c r="BN102" s="110" t="str">
        <f t="shared" ref="BN102:CW102" si="95">$A102</f>
        <v>Raum 4</v>
      </c>
      <c r="BO102" s="110" t="str">
        <f t="shared" si="95"/>
        <v>Raum 4</v>
      </c>
      <c r="BP102" s="110" t="str">
        <f t="shared" si="95"/>
        <v>Raum 4</v>
      </c>
      <c r="BQ102" s="110" t="str">
        <f t="shared" si="95"/>
        <v>Raum 4</v>
      </c>
      <c r="BR102" s="110" t="str">
        <f t="shared" si="95"/>
        <v>Raum 4</v>
      </c>
      <c r="BS102" s="110" t="str">
        <f t="shared" si="95"/>
        <v>Raum 4</v>
      </c>
      <c r="BT102" s="110" t="str">
        <f t="shared" si="95"/>
        <v>Raum 4</v>
      </c>
      <c r="BU102" s="110" t="str">
        <f t="shared" si="95"/>
        <v>Raum 4</v>
      </c>
      <c r="BV102" s="110" t="str">
        <f t="shared" si="95"/>
        <v>Raum 4</v>
      </c>
      <c r="BW102" s="110" t="str">
        <f t="shared" si="95"/>
        <v>Raum 4</v>
      </c>
      <c r="BX102" s="110" t="str">
        <f t="shared" si="95"/>
        <v>Raum 4</v>
      </c>
      <c r="BY102" s="110" t="str">
        <f t="shared" si="95"/>
        <v>Raum 4</v>
      </c>
      <c r="BZ102" s="110" t="str">
        <f t="shared" si="95"/>
        <v>Raum 4</v>
      </c>
      <c r="CA102" s="110" t="str">
        <f t="shared" si="95"/>
        <v>Raum 4</v>
      </c>
      <c r="CB102" s="110" t="str">
        <f t="shared" si="95"/>
        <v>Raum 4</v>
      </c>
      <c r="CC102" s="110" t="str">
        <f t="shared" si="95"/>
        <v>Raum 4</v>
      </c>
      <c r="CD102" s="110" t="str">
        <f t="shared" si="95"/>
        <v>Raum 4</v>
      </c>
      <c r="CE102" s="110" t="str">
        <f t="shared" si="95"/>
        <v>Raum 4</v>
      </c>
      <c r="CF102" s="110" t="str">
        <f t="shared" si="95"/>
        <v>Raum 4</v>
      </c>
      <c r="CG102" s="110" t="str">
        <f t="shared" si="95"/>
        <v>Raum 4</v>
      </c>
      <c r="CH102" s="110" t="str">
        <f t="shared" si="95"/>
        <v>Raum 4</v>
      </c>
      <c r="CI102" s="110" t="str">
        <f t="shared" si="95"/>
        <v>Raum 4</v>
      </c>
      <c r="CJ102" s="110" t="str">
        <f t="shared" si="95"/>
        <v>Raum 4</v>
      </c>
      <c r="CK102" s="110" t="str">
        <f t="shared" si="95"/>
        <v>Raum 4</v>
      </c>
      <c r="CL102" s="110" t="str">
        <f t="shared" si="95"/>
        <v>Raum 4</v>
      </c>
      <c r="CM102" s="110" t="str">
        <f t="shared" si="95"/>
        <v>Raum 4</v>
      </c>
      <c r="CN102" s="110" t="str">
        <f t="shared" si="95"/>
        <v>Raum 4</v>
      </c>
      <c r="CO102" s="110" t="str">
        <f t="shared" si="95"/>
        <v>Raum 4</v>
      </c>
      <c r="CP102" s="110" t="str">
        <f t="shared" si="95"/>
        <v>Raum 4</v>
      </c>
      <c r="CQ102" s="110" t="str">
        <f t="shared" si="95"/>
        <v>Raum 4</v>
      </c>
      <c r="CR102" s="110" t="str">
        <f t="shared" si="95"/>
        <v>Raum 4</v>
      </c>
      <c r="CS102" s="110" t="str">
        <f t="shared" si="95"/>
        <v>Raum 4</v>
      </c>
      <c r="CT102" s="110" t="str">
        <f t="shared" si="95"/>
        <v>Raum 4</v>
      </c>
      <c r="CU102" s="110" t="str">
        <f t="shared" si="95"/>
        <v>Raum 4</v>
      </c>
      <c r="CV102" s="110" t="str">
        <f t="shared" si="95"/>
        <v>Raum 4</v>
      </c>
      <c r="CW102" s="199" t="str">
        <f t="shared" si="95"/>
        <v>Raum 4</v>
      </c>
    </row>
    <row r="103" spans="1:201" s="72" customFormat="1" ht="20.100000000000001" customHeight="1" x14ac:dyDescent="0.25">
      <c r="A103" s="89" t="s">
        <v>132</v>
      </c>
      <c r="B103" s="111">
        <v>0</v>
      </c>
      <c r="C103" s="110">
        <v>0</v>
      </c>
      <c r="D103" s="110">
        <v>0</v>
      </c>
      <c r="E103" s="110">
        <v>0</v>
      </c>
      <c r="F103" s="110">
        <v>0</v>
      </c>
      <c r="G103" s="110">
        <v>0</v>
      </c>
      <c r="H103" s="110">
        <v>0</v>
      </c>
      <c r="I103" s="110">
        <v>0</v>
      </c>
      <c r="J103" s="110">
        <v>0</v>
      </c>
      <c r="K103" s="110">
        <v>0</v>
      </c>
      <c r="L103" s="110">
        <v>0</v>
      </c>
      <c r="M103" s="110">
        <v>0</v>
      </c>
      <c r="N103" s="110">
        <v>0</v>
      </c>
      <c r="O103" s="110">
        <v>0</v>
      </c>
      <c r="P103" s="110">
        <v>0</v>
      </c>
      <c r="Q103" s="110">
        <v>0</v>
      </c>
      <c r="R103" s="110">
        <v>0</v>
      </c>
      <c r="S103" s="110">
        <v>0</v>
      </c>
      <c r="T103" s="110">
        <v>0</v>
      </c>
      <c r="U103" s="110">
        <v>0</v>
      </c>
      <c r="V103" s="110">
        <v>0</v>
      </c>
      <c r="W103" s="110">
        <v>0</v>
      </c>
      <c r="X103" s="110">
        <v>0</v>
      </c>
      <c r="Y103" s="110">
        <v>0</v>
      </c>
      <c r="Z103" s="110">
        <v>0</v>
      </c>
      <c r="AA103" s="110">
        <v>0</v>
      </c>
      <c r="AB103" s="110">
        <v>0</v>
      </c>
      <c r="AC103" s="110">
        <v>0</v>
      </c>
      <c r="AD103" s="110">
        <v>0</v>
      </c>
      <c r="AE103" s="110">
        <v>0</v>
      </c>
      <c r="AF103" s="110">
        <v>0</v>
      </c>
      <c r="AG103" s="110">
        <v>0</v>
      </c>
      <c r="AH103" s="110">
        <v>0</v>
      </c>
      <c r="AI103" s="110">
        <v>0</v>
      </c>
      <c r="AJ103" s="110">
        <v>0</v>
      </c>
      <c r="AK103" s="110">
        <v>0</v>
      </c>
      <c r="AL103" s="110">
        <v>0</v>
      </c>
      <c r="AM103" s="110">
        <v>0</v>
      </c>
      <c r="AN103" s="110">
        <v>0</v>
      </c>
      <c r="AO103" s="110">
        <v>0</v>
      </c>
      <c r="AP103" s="110">
        <v>0</v>
      </c>
      <c r="AQ103" s="110">
        <v>0</v>
      </c>
      <c r="AR103" s="110">
        <v>0</v>
      </c>
      <c r="AS103" s="110">
        <v>0</v>
      </c>
      <c r="AT103" s="110">
        <v>0</v>
      </c>
      <c r="AU103" s="110">
        <v>0</v>
      </c>
      <c r="AV103" s="110">
        <v>0</v>
      </c>
      <c r="AW103" s="110">
        <v>0</v>
      </c>
      <c r="AX103" s="110">
        <v>0</v>
      </c>
      <c r="AY103" s="110">
        <v>0</v>
      </c>
      <c r="AZ103" s="110">
        <v>0</v>
      </c>
      <c r="BA103" s="110">
        <v>0</v>
      </c>
      <c r="BB103" s="110">
        <v>0</v>
      </c>
      <c r="BC103" s="110">
        <v>0</v>
      </c>
      <c r="BD103" s="110">
        <v>0</v>
      </c>
      <c r="BE103" s="110">
        <v>0</v>
      </c>
      <c r="BF103" s="110">
        <v>0</v>
      </c>
      <c r="BG103" s="110">
        <v>0</v>
      </c>
      <c r="BH103" s="110">
        <v>0</v>
      </c>
      <c r="BI103" s="110">
        <v>0</v>
      </c>
      <c r="BJ103" s="110">
        <v>0</v>
      </c>
      <c r="BK103" s="110">
        <v>0</v>
      </c>
      <c r="BL103" s="110">
        <v>0</v>
      </c>
      <c r="BM103" s="110">
        <v>0</v>
      </c>
      <c r="BN103" s="110">
        <v>0</v>
      </c>
      <c r="BO103" s="110">
        <v>0</v>
      </c>
      <c r="BP103" s="110">
        <v>0</v>
      </c>
      <c r="BQ103" s="110">
        <v>0</v>
      </c>
      <c r="BR103" s="110">
        <v>0</v>
      </c>
      <c r="BS103" s="110">
        <v>0</v>
      </c>
      <c r="BT103" s="110">
        <v>0</v>
      </c>
      <c r="BU103" s="110">
        <v>0</v>
      </c>
      <c r="BV103" s="110">
        <v>0</v>
      </c>
      <c r="BW103" s="110">
        <v>0</v>
      </c>
      <c r="BX103" s="110">
        <v>0</v>
      </c>
      <c r="BY103" s="110">
        <v>0</v>
      </c>
      <c r="BZ103" s="110">
        <v>0</v>
      </c>
      <c r="CA103" s="110">
        <v>0</v>
      </c>
      <c r="CB103" s="110">
        <v>0</v>
      </c>
      <c r="CC103" s="110">
        <v>0</v>
      </c>
      <c r="CD103" s="110">
        <v>0</v>
      </c>
      <c r="CE103" s="110">
        <v>0</v>
      </c>
      <c r="CF103" s="110">
        <v>0</v>
      </c>
      <c r="CG103" s="110">
        <v>0</v>
      </c>
      <c r="CH103" s="110">
        <v>0</v>
      </c>
      <c r="CI103" s="110">
        <v>0</v>
      </c>
      <c r="CJ103" s="110">
        <v>0</v>
      </c>
      <c r="CK103" s="110">
        <v>0</v>
      </c>
      <c r="CL103" s="110">
        <v>0</v>
      </c>
      <c r="CM103" s="110">
        <v>0</v>
      </c>
      <c r="CN103" s="110">
        <v>0</v>
      </c>
      <c r="CO103" s="110">
        <v>0</v>
      </c>
      <c r="CP103" s="110">
        <v>0</v>
      </c>
      <c r="CQ103" s="110">
        <v>0</v>
      </c>
      <c r="CR103" s="110">
        <v>0</v>
      </c>
      <c r="CS103" s="110">
        <v>0</v>
      </c>
      <c r="CT103" s="110">
        <v>0</v>
      </c>
      <c r="CU103" s="110">
        <v>0</v>
      </c>
      <c r="CV103" s="110">
        <v>0</v>
      </c>
      <c r="CW103" s="199">
        <v>0</v>
      </c>
    </row>
    <row r="104" spans="1:201" s="72" customFormat="1" ht="20.100000000000001" customHeight="1" x14ac:dyDescent="0.25">
      <c r="A104" s="89" t="s">
        <v>133</v>
      </c>
      <c r="B104" s="92">
        <v>0</v>
      </c>
      <c r="C104" s="173">
        <v>0</v>
      </c>
      <c r="D104" s="173">
        <v>0</v>
      </c>
      <c r="E104" s="173">
        <v>0</v>
      </c>
      <c r="F104" s="173">
        <v>0</v>
      </c>
      <c r="G104" s="173">
        <v>0</v>
      </c>
      <c r="H104" s="173">
        <v>0</v>
      </c>
      <c r="I104" s="173">
        <v>0</v>
      </c>
      <c r="J104" s="173">
        <v>0</v>
      </c>
      <c r="K104" s="173">
        <v>0</v>
      </c>
      <c r="L104" s="173">
        <v>0</v>
      </c>
      <c r="M104" s="173">
        <v>0</v>
      </c>
      <c r="N104" s="173">
        <v>0</v>
      </c>
      <c r="O104" s="173">
        <v>0</v>
      </c>
      <c r="P104" s="173">
        <v>0</v>
      </c>
      <c r="Q104" s="173">
        <v>0</v>
      </c>
      <c r="R104" s="173">
        <v>0</v>
      </c>
      <c r="S104" s="173">
        <v>0</v>
      </c>
      <c r="T104" s="173">
        <v>0</v>
      </c>
      <c r="U104" s="173">
        <v>0</v>
      </c>
      <c r="V104" s="173">
        <v>0</v>
      </c>
      <c r="W104" s="173">
        <v>0</v>
      </c>
      <c r="X104" s="173">
        <v>0</v>
      </c>
      <c r="Y104" s="173">
        <v>0</v>
      </c>
      <c r="Z104" s="173">
        <v>0</v>
      </c>
      <c r="AA104" s="173">
        <v>0</v>
      </c>
      <c r="AB104" s="173">
        <v>0</v>
      </c>
      <c r="AC104" s="173">
        <v>0</v>
      </c>
      <c r="AD104" s="173">
        <v>0</v>
      </c>
      <c r="AE104" s="173">
        <v>0</v>
      </c>
      <c r="AF104" s="173">
        <v>0</v>
      </c>
      <c r="AG104" s="173">
        <v>0</v>
      </c>
      <c r="AH104" s="173">
        <v>0</v>
      </c>
      <c r="AI104" s="173">
        <v>0</v>
      </c>
      <c r="AJ104" s="173">
        <v>0</v>
      </c>
      <c r="AK104" s="173">
        <v>0</v>
      </c>
      <c r="AL104" s="173">
        <v>0</v>
      </c>
      <c r="AM104" s="173">
        <v>0</v>
      </c>
      <c r="AN104" s="173">
        <v>0</v>
      </c>
      <c r="AO104" s="173">
        <v>0</v>
      </c>
      <c r="AP104" s="173">
        <v>0</v>
      </c>
      <c r="AQ104" s="173">
        <v>0</v>
      </c>
      <c r="AR104" s="173">
        <v>0</v>
      </c>
      <c r="AS104" s="173">
        <v>0</v>
      </c>
      <c r="AT104" s="173">
        <v>0</v>
      </c>
      <c r="AU104" s="173">
        <v>0</v>
      </c>
      <c r="AV104" s="173">
        <v>0</v>
      </c>
      <c r="AW104" s="173">
        <v>0</v>
      </c>
      <c r="AX104" s="173">
        <v>0</v>
      </c>
      <c r="AY104" s="173">
        <v>0</v>
      </c>
      <c r="AZ104" s="173">
        <v>0</v>
      </c>
      <c r="BA104" s="173">
        <v>0</v>
      </c>
      <c r="BB104" s="173">
        <v>0</v>
      </c>
      <c r="BC104" s="173">
        <v>0</v>
      </c>
      <c r="BD104" s="173">
        <v>0</v>
      </c>
      <c r="BE104" s="173">
        <v>0</v>
      </c>
      <c r="BF104" s="173">
        <v>0</v>
      </c>
      <c r="BG104" s="173">
        <v>0</v>
      </c>
      <c r="BH104" s="173">
        <v>0</v>
      </c>
      <c r="BI104" s="173">
        <v>0</v>
      </c>
      <c r="BJ104" s="173">
        <v>0</v>
      </c>
      <c r="BK104" s="173">
        <v>0</v>
      </c>
      <c r="BL104" s="173">
        <v>0</v>
      </c>
      <c r="BM104" s="173">
        <v>0</v>
      </c>
      <c r="BN104" s="173">
        <v>0</v>
      </c>
      <c r="BO104" s="173">
        <v>0</v>
      </c>
      <c r="BP104" s="173">
        <v>0</v>
      </c>
      <c r="BQ104" s="173">
        <v>0</v>
      </c>
      <c r="BR104" s="173">
        <v>0</v>
      </c>
      <c r="BS104" s="173">
        <v>0</v>
      </c>
      <c r="BT104" s="173">
        <v>0</v>
      </c>
      <c r="BU104" s="173">
        <v>0</v>
      </c>
      <c r="BV104" s="173">
        <v>0</v>
      </c>
      <c r="BW104" s="173">
        <v>0</v>
      </c>
      <c r="BX104" s="173">
        <v>0</v>
      </c>
      <c r="BY104" s="173">
        <v>0</v>
      </c>
      <c r="BZ104" s="173">
        <v>0</v>
      </c>
      <c r="CA104" s="173">
        <v>0</v>
      </c>
      <c r="CB104" s="173">
        <v>0</v>
      </c>
      <c r="CC104" s="173">
        <v>0</v>
      </c>
      <c r="CD104" s="173">
        <v>0</v>
      </c>
      <c r="CE104" s="173">
        <v>0</v>
      </c>
      <c r="CF104" s="173">
        <v>0</v>
      </c>
      <c r="CG104" s="173">
        <v>0</v>
      </c>
      <c r="CH104" s="173">
        <v>0</v>
      </c>
      <c r="CI104" s="173">
        <v>0</v>
      </c>
      <c r="CJ104" s="173">
        <v>0</v>
      </c>
      <c r="CK104" s="173">
        <v>0</v>
      </c>
      <c r="CL104" s="173">
        <v>0</v>
      </c>
      <c r="CM104" s="173">
        <v>0</v>
      </c>
      <c r="CN104" s="173">
        <v>0</v>
      </c>
      <c r="CO104" s="173">
        <v>0</v>
      </c>
      <c r="CP104" s="173">
        <v>0</v>
      </c>
      <c r="CQ104" s="173">
        <v>0</v>
      </c>
      <c r="CR104" s="173">
        <v>0</v>
      </c>
      <c r="CS104" s="173">
        <v>0</v>
      </c>
      <c r="CT104" s="173">
        <v>0</v>
      </c>
      <c r="CU104" s="173">
        <v>0</v>
      </c>
      <c r="CV104" s="173">
        <v>0</v>
      </c>
      <c r="CW104" s="174">
        <v>0</v>
      </c>
    </row>
    <row r="105" spans="1:201" s="72" customFormat="1" ht="20.100000000000001" customHeight="1" x14ac:dyDescent="0.25">
      <c r="A105" s="94" t="s">
        <v>44</v>
      </c>
      <c r="B105" s="95" t="str">
        <f t="shared" ref="B105:AG105" si="96">$A105</f>
        <v>Räumlichkeit Sonstiges</v>
      </c>
      <c r="C105" s="175" t="str">
        <f t="shared" si="96"/>
        <v>Räumlichkeit Sonstiges</v>
      </c>
      <c r="D105" s="175" t="str">
        <f t="shared" si="96"/>
        <v>Räumlichkeit Sonstiges</v>
      </c>
      <c r="E105" s="175" t="str">
        <f t="shared" si="96"/>
        <v>Räumlichkeit Sonstiges</v>
      </c>
      <c r="F105" s="175" t="str">
        <f t="shared" si="96"/>
        <v>Räumlichkeit Sonstiges</v>
      </c>
      <c r="G105" s="175" t="str">
        <f t="shared" si="96"/>
        <v>Räumlichkeit Sonstiges</v>
      </c>
      <c r="H105" s="175" t="str">
        <f t="shared" si="96"/>
        <v>Räumlichkeit Sonstiges</v>
      </c>
      <c r="I105" s="175" t="str">
        <f t="shared" si="96"/>
        <v>Räumlichkeit Sonstiges</v>
      </c>
      <c r="J105" s="175" t="str">
        <f t="shared" si="96"/>
        <v>Räumlichkeit Sonstiges</v>
      </c>
      <c r="K105" s="175" t="str">
        <f t="shared" si="96"/>
        <v>Räumlichkeit Sonstiges</v>
      </c>
      <c r="L105" s="175" t="str">
        <f t="shared" si="96"/>
        <v>Räumlichkeit Sonstiges</v>
      </c>
      <c r="M105" s="175" t="str">
        <f t="shared" si="96"/>
        <v>Räumlichkeit Sonstiges</v>
      </c>
      <c r="N105" s="175" t="str">
        <f t="shared" si="96"/>
        <v>Räumlichkeit Sonstiges</v>
      </c>
      <c r="O105" s="175" t="str">
        <f t="shared" si="96"/>
        <v>Räumlichkeit Sonstiges</v>
      </c>
      <c r="P105" s="175" t="str">
        <f t="shared" si="96"/>
        <v>Räumlichkeit Sonstiges</v>
      </c>
      <c r="Q105" s="175" t="str">
        <f t="shared" si="96"/>
        <v>Räumlichkeit Sonstiges</v>
      </c>
      <c r="R105" s="175" t="str">
        <f t="shared" si="96"/>
        <v>Räumlichkeit Sonstiges</v>
      </c>
      <c r="S105" s="175" t="str">
        <f t="shared" si="96"/>
        <v>Räumlichkeit Sonstiges</v>
      </c>
      <c r="T105" s="175" t="str">
        <f t="shared" si="96"/>
        <v>Räumlichkeit Sonstiges</v>
      </c>
      <c r="U105" s="175" t="str">
        <f t="shared" si="96"/>
        <v>Räumlichkeit Sonstiges</v>
      </c>
      <c r="V105" s="175" t="str">
        <f t="shared" si="96"/>
        <v>Räumlichkeit Sonstiges</v>
      </c>
      <c r="W105" s="175" t="str">
        <f t="shared" si="96"/>
        <v>Räumlichkeit Sonstiges</v>
      </c>
      <c r="X105" s="175" t="str">
        <f t="shared" si="96"/>
        <v>Räumlichkeit Sonstiges</v>
      </c>
      <c r="Y105" s="175" t="str">
        <f t="shared" si="96"/>
        <v>Räumlichkeit Sonstiges</v>
      </c>
      <c r="Z105" s="175" t="str">
        <f t="shared" si="96"/>
        <v>Räumlichkeit Sonstiges</v>
      </c>
      <c r="AA105" s="175" t="str">
        <f t="shared" si="96"/>
        <v>Räumlichkeit Sonstiges</v>
      </c>
      <c r="AB105" s="175" t="str">
        <f t="shared" si="96"/>
        <v>Räumlichkeit Sonstiges</v>
      </c>
      <c r="AC105" s="175" t="str">
        <f t="shared" si="96"/>
        <v>Räumlichkeit Sonstiges</v>
      </c>
      <c r="AD105" s="175" t="str">
        <f t="shared" si="96"/>
        <v>Räumlichkeit Sonstiges</v>
      </c>
      <c r="AE105" s="175" t="str">
        <f t="shared" si="96"/>
        <v>Räumlichkeit Sonstiges</v>
      </c>
      <c r="AF105" s="175" t="str">
        <f t="shared" si="96"/>
        <v>Räumlichkeit Sonstiges</v>
      </c>
      <c r="AG105" s="175" t="str">
        <f t="shared" si="96"/>
        <v>Räumlichkeit Sonstiges</v>
      </c>
      <c r="AH105" s="175" t="str">
        <f t="shared" ref="AH105:BM105" si="97">$A105</f>
        <v>Räumlichkeit Sonstiges</v>
      </c>
      <c r="AI105" s="175" t="str">
        <f t="shared" si="97"/>
        <v>Räumlichkeit Sonstiges</v>
      </c>
      <c r="AJ105" s="175" t="str">
        <f t="shared" si="97"/>
        <v>Räumlichkeit Sonstiges</v>
      </c>
      <c r="AK105" s="175" t="str">
        <f t="shared" si="97"/>
        <v>Räumlichkeit Sonstiges</v>
      </c>
      <c r="AL105" s="175" t="str">
        <f t="shared" si="97"/>
        <v>Räumlichkeit Sonstiges</v>
      </c>
      <c r="AM105" s="175" t="str">
        <f t="shared" si="97"/>
        <v>Räumlichkeit Sonstiges</v>
      </c>
      <c r="AN105" s="175" t="str">
        <f t="shared" si="97"/>
        <v>Räumlichkeit Sonstiges</v>
      </c>
      <c r="AO105" s="175" t="str">
        <f t="shared" si="97"/>
        <v>Räumlichkeit Sonstiges</v>
      </c>
      <c r="AP105" s="175" t="str">
        <f t="shared" si="97"/>
        <v>Räumlichkeit Sonstiges</v>
      </c>
      <c r="AQ105" s="175" t="str">
        <f t="shared" si="97"/>
        <v>Räumlichkeit Sonstiges</v>
      </c>
      <c r="AR105" s="175" t="str">
        <f t="shared" si="97"/>
        <v>Räumlichkeit Sonstiges</v>
      </c>
      <c r="AS105" s="175" t="str">
        <f t="shared" si="97"/>
        <v>Räumlichkeit Sonstiges</v>
      </c>
      <c r="AT105" s="175" t="str">
        <f t="shared" si="97"/>
        <v>Räumlichkeit Sonstiges</v>
      </c>
      <c r="AU105" s="175" t="str">
        <f t="shared" si="97"/>
        <v>Räumlichkeit Sonstiges</v>
      </c>
      <c r="AV105" s="175" t="str">
        <f t="shared" si="97"/>
        <v>Räumlichkeit Sonstiges</v>
      </c>
      <c r="AW105" s="175" t="str">
        <f t="shared" si="97"/>
        <v>Räumlichkeit Sonstiges</v>
      </c>
      <c r="AX105" s="175" t="str">
        <f t="shared" si="97"/>
        <v>Räumlichkeit Sonstiges</v>
      </c>
      <c r="AY105" s="175" t="str">
        <f t="shared" si="97"/>
        <v>Räumlichkeit Sonstiges</v>
      </c>
      <c r="AZ105" s="175" t="str">
        <f t="shared" si="97"/>
        <v>Räumlichkeit Sonstiges</v>
      </c>
      <c r="BA105" s="175" t="str">
        <f t="shared" si="97"/>
        <v>Räumlichkeit Sonstiges</v>
      </c>
      <c r="BB105" s="175" t="str">
        <f t="shared" si="97"/>
        <v>Räumlichkeit Sonstiges</v>
      </c>
      <c r="BC105" s="175" t="str">
        <f t="shared" si="97"/>
        <v>Räumlichkeit Sonstiges</v>
      </c>
      <c r="BD105" s="175" t="str">
        <f t="shared" si="97"/>
        <v>Räumlichkeit Sonstiges</v>
      </c>
      <c r="BE105" s="175" t="str">
        <f t="shared" si="97"/>
        <v>Räumlichkeit Sonstiges</v>
      </c>
      <c r="BF105" s="175" t="str">
        <f t="shared" si="97"/>
        <v>Räumlichkeit Sonstiges</v>
      </c>
      <c r="BG105" s="175" t="str">
        <f t="shared" si="97"/>
        <v>Räumlichkeit Sonstiges</v>
      </c>
      <c r="BH105" s="175" t="str">
        <f t="shared" si="97"/>
        <v>Räumlichkeit Sonstiges</v>
      </c>
      <c r="BI105" s="175" t="str">
        <f t="shared" si="97"/>
        <v>Räumlichkeit Sonstiges</v>
      </c>
      <c r="BJ105" s="175" t="str">
        <f t="shared" si="97"/>
        <v>Räumlichkeit Sonstiges</v>
      </c>
      <c r="BK105" s="175" t="str">
        <f t="shared" si="97"/>
        <v>Räumlichkeit Sonstiges</v>
      </c>
      <c r="BL105" s="175" t="str">
        <f t="shared" si="97"/>
        <v>Räumlichkeit Sonstiges</v>
      </c>
      <c r="BM105" s="175" t="str">
        <f t="shared" si="97"/>
        <v>Räumlichkeit Sonstiges</v>
      </c>
      <c r="BN105" s="175" t="str">
        <f t="shared" ref="BN105:CW105" si="98">$A105</f>
        <v>Räumlichkeit Sonstiges</v>
      </c>
      <c r="BO105" s="175" t="str">
        <f t="shared" si="98"/>
        <v>Räumlichkeit Sonstiges</v>
      </c>
      <c r="BP105" s="175" t="str">
        <f t="shared" si="98"/>
        <v>Räumlichkeit Sonstiges</v>
      </c>
      <c r="BQ105" s="175" t="str">
        <f t="shared" si="98"/>
        <v>Räumlichkeit Sonstiges</v>
      </c>
      <c r="BR105" s="175" t="str">
        <f t="shared" si="98"/>
        <v>Räumlichkeit Sonstiges</v>
      </c>
      <c r="BS105" s="175" t="str">
        <f t="shared" si="98"/>
        <v>Räumlichkeit Sonstiges</v>
      </c>
      <c r="BT105" s="175" t="str">
        <f t="shared" si="98"/>
        <v>Räumlichkeit Sonstiges</v>
      </c>
      <c r="BU105" s="175" t="str">
        <f t="shared" si="98"/>
        <v>Räumlichkeit Sonstiges</v>
      </c>
      <c r="BV105" s="175" t="str">
        <f t="shared" si="98"/>
        <v>Räumlichkeit Sonstiges</v>
      </c>
      <c r="BW105" s="175" t="str">
        <f t="shared" si="98"/>
        <v>Räumlichkeit Sonstiges</v>
      </c>
      <c r="BX105" s="175" t="str">
        <f t="shared" si="98"/>
        <v>Räumlichkeit Sonstiges</v>
      </c>
      <c r="BY105" s="175" t="str">
        <f t="shared" si="98"/>
        <v>Räumlichkeit Sonstiges</v>
      </c>
      <c r="BZ105" s="175" t="str">
        <f t="shared" si="98"/>
        <v>Räumlichkeit Sonstiges</v>
      </c>
      <c r="CA105" s="175" t="str">
        <f t="shared" si="98"/>
        <v>Räumlichkeit Sonstiges</v>
      </c>
      <c r="CB105" s="175" t="str">
        <f t="shared" si="98"/>
        <v>Räumlichkeit Sonstiges</v>
      </c>
      <c r="CC105" s="175" t="str">
        <f t="shared" si="98"/>
        <v>Räumlichkeit Sonstiges</v>
      </c>
      <c r="CD105" s="175" t="str">
        <f t="shared" si="98"/>
        <v>Räumlichkeit Sonstiges</v>
      </c>
      <c r="CE105" s="175" t="str">
        <f t="shared" si="98"/>
        <v>Räumlichkeit Sonstiges</v>
      </c>
      <c r="CF105" s="175" t="str">
        <f t="shared" si="98"/>
        <v>Räumlichkeit Sonstiges</v>
      </c>
      <c r="CG105" s="175" t="str">
        <f t="shared" si="98"/>
        <v>Räumlichkeit Sonstiges</v>
      </c>
      <c r="CH105" s="175" t="str">
        <f t="shared" si="98"/>
        <v>Räumlichkeit Sonstiges</v>
      </c>
      <c r="CI105" s="175" t="str">
        <f t="shared" si="98"/>
        <v>Räumlichkeit Sonstiges</v>
      </c>
      <c r="CJ105" s="175" t="str">
        <f t="shared" si="98"/>
        <v>Räumlichkeit Sonstiges</v>
      </c>
      <c r="CK105" s="175" t="str">
        <f t="shared" si="98"/>
        <v>Räumlichkeit Sonstiges</v>
      </c>
      <c r="CL105" s="175" t="str">
        <f t="shared" si="98"/>
        <v>Räumlichkeit Sonstiges</v>
      </c>
      <c r="CM105" s="175" t="str">
        <f t="shared" si="98"/>
        <v>Räumlichkeit Sonstiges</v>
      </c>
      <c r="CN105" s="175" t="str">
        <f t="shared" si="98"/>
        <v>Räumlichkeit Sonstiges</v>
      </c>
      <c r="CO105" s="175" t="str">
        <f t="shared" si="98"/>
        <v>Räumlichkeit Sonstiges</v>
      </c>
      <c r="CP105" s="175" t="str">
        <f t="shared" si="98"/>
        <v>Räumlichkeit Sonstiges</v>
      </c>
      <c r="CQ105" s="175" t="str">
        <f t="shared" si="98"/>
        <v>Räumlichkeit Sonstiges</v>
      </c>
      <c r="CR105" s="175" t="str">
        <f t="shared" si="98"/>
        <v>Räumlichkeit Sonstiges</v>
      </c>
      <c r="CS105" s="175" t="str">
        <f t="shared" si="98"/>
        <v>Räumlichkeit Sonstiges</v>
      </c>
      <c r="CT105" s="175" t="str">
        <f t="shared" si="98"/>
        <v>Räumlichkeit Sonstiges</v>
      </c>
      <c r="CU105" s="175" t="str">
        <f t="shared" si="98"/>
        <v>Räumlichkeit Sonstiges</v>
      </c>
      <c r="CV105" s="175" t="str">
        <f t="shared" si="98"/>
        <v>Räumlichkeit Sonstiges</v>
      </c>
      <c r="CW105" s="176" t="str">
        <f t="shared" si="98"/>
        <v>Räumlichkeit Sonstiges</v>
      </c>
    </row>
    <row r="106" spans="1:201" s="72" customFormat="1" ht="20.100000000000001" customHeight="1" x14ac:dyDescent="0.25">
      <c r="A106" s="94" t="s">
        <v>134</v>
      </c>
      <c r="B106" s="112">
        <v>0</v>
      </c>
      <c r="C106" s="120">
        <v>0</v>
      </c>
      <c r="D106" s="120">
        <v>0</v>
      </c>
      <c r="E106" s="120">
        <v>0</v>
      </c>
      <c r="F106" s="120">
        <v>0</v>
      </c>
      <c r="G106" s="120">
        <v>0</v>
      </c>
      <c r="H106" s="120">
        <v>0</v>
      </c>
      <c r="I106" s="120">
        <v>0</v>
      </c>
      <c r="J106" s="120">
        <v>0</v>
      </c>
      <c r="K106" s="120">
        <v>0</v>
      </c>
      <c r="L106" s="120">
        <v>0</v>
      </c>
      <c r="M106" s="120">
        <v>0</v>
      </c>
      <c r="N106" s="120">
        <v>0</v>
      </c>
      <c r="O106" s="120">
        <v>0</v>
      </c>
      <c r="P106" s="120">
        <v>0</v>
      </c>
      <c r="Q106" s="120">
        <v>0</v>
      </c>
      <c r="R106" s="120">
        <v>0</v>
      </c>
      <c r="S106" s="120">
        <v>0</v>
      </c>
      <c r="T106" s="120">
        <v>0</v>
      </c>
      <c r="U106" s="120">
        <v>0</v>
      </c>
      <c r="V106" s="120">
        <v>0</v>
      </c>
      <c r="W106" s="120">
        <v>0</v>
      </c>
      <c r="X106" s="120">
        <v>0</v>
      </c>
      <c r="Y106" s="120">
        <v>0</v>
      </c>
      <c r="Z106" s="120">
        <v>0</v>
      </c>
      <c r="AA106" s="120">
        <v>0</v>
      </c>
      <c r="AB106" s="120">
        <v>0</v>
      </c>
      <c r="AC106" s="120">
        <v>0</v>
      </c>
      <c r="AD106" s="120">
        <v>0</v>
      </c>
      <c r="AE106" s="120">
        <v>0</v>
      </c>
      <c r="AF106" s="120">
        <v>0</v>
      </c>
      <c r="AG106" s="120">
        <v>0</v>
      </c>
      <c r="AH106" s="120">
        <v>0</v>
      </c>
      <c r="AI106" s="120">
        <v>0</v>
      </c>
      <c r="AJ106" s="120">
        <v>0</v>
      </c>
      <c r="AK106" s="120">
        <v>0</v>
      </c>
      <c r="AL106" s="120">
        <v>0</v>
      </c>
      <c r="AM106" s="120">
        <v>0</v>
      </c>
      <c r="AN106" s="120">
        <v>0</v>
      </c>
      <c r="AO106" s="120">
        <v>0</v>
      </c>
      <c r="AP106" s="120">
        <v>0</v>
      </c>
      <c r="AQ106" s="120">
        <v>0</v>
      </c>
      <c r="AR106" s="120">
        <v>0</v>
      </c>
      <c r="AS106" s="120">
        <v>0</v>
      </c>
      <c r="AT106" s="120">
        <v>0</v>
      </c>
      <c r="AU106" s="120">
        <v>0</v>
      </c>
      <c r="AV106" s="120">
        <v>0</v>
      </c>
      <c r="AW106" s="120">
        <v>0</v>
      </c>
      <c r="AX106" s="120">
        <v>0</v>
      </c>
      <c r="AY106" s="120">
        <v>0</v>
      </c>
      <c r="AZ106" s="120">
        <v>0</v>
      </c>
      <c r="BA106" s="120">
        <v>0</v>
      </c>
      <c r="BB106" s="120">
        <v>0</v>
      </c>
      <c r="BC106" s="120">
        <v>0</v>
      </c>
      <c r="BD106" s="120">
        <v>0</v>
      </c>
      <c r="BE106" s="120">
        <v>0</v>
      </c>
      <c r="BF106" s="120">
        <v>0</v>
      </c>
      <c r="BG106" s="120">
        <v>0</v>
      </c>
      <c r="BH106" s="120">
        <v>0</v>
      </c>
      <c r="BI106" s="120">
        <v>0</v>
      </c>
      <c r="BJ106" s="120">
        <v>0</v>
      </c>
      <c r="BK106" s="120">
        <v>0</v>
      </c>
      <c r="BL106" s="120">
        <v>0</v>
      </c>
      <c r="BM106" s="120">
        <v>0</v>
      </c>
      <c r="BN106" s="120">
        <v>0</v>
      </c>
      <c r="BO106" s="120">
        <v>0</v>
      </c>
      <c r="BP106" s="120">
        <v>0</v>
      </c>
      <c r="BQ106" s="120">
        <v>0</v>
      </c>
      <c r="BR106" s="120">
        <v>0</v>
      </c>
      <c r="BS106" s="120">
        <v>0</v>
      </c>
      <c r="BT106" s="120">
        <v>0</v>
      </c>
      <c r="BU106" s="120">
        <v>0</v>
      </c>
      <c r="BV106" s="120">
        <v>0</v>
      </c>
      <c r="BW106" s="120">
        <v>0</v>
      </c>
      <c r="BX106" s="120">
        <v>0</v>
      </c>
      <c r="BY106" s="120">
        <v>0</v>
      </c>
      <c r="BZ106" s="120">
        <v>0</v>
      </c>
      <c r="CA106" s="120">
        <v>0</v>
      </c>
      <c r="CB106" s="120">
        <v>0</v>
      </c>
      <c r="CC106" s="120">
        <v>0</v>
      </c>
      <c r="CD106" s="120">
        <v>0</v>
      </c>
      <c r="CE106" s="120">
        <v>0</v>
      </c>
      <c r="CF106" s="120">
        <v>0</v>
      </c>
      <c r="CG106" s="120">
        <v>0</v>
      </c>
      <c r="CH106" s="120">
        <v>0</v>
      </c>
      <c r="CI106" s="120">
        <v>0</v>
      </c>
      <c r="CJ106" s="120">
        <v>0</v>
      </c>
      <c r="CK106" s="120">
        <v>0</v>
      </c>
      <c r="CL106" s="120">
        <v>0</v>
      </c>
      <c r="CM106" s="120">
        <v>0</v>
      </c>
      <c r="CN106" s="120">
        <v>0</v>
      </c>
      <c r="CO106" s="120">
        <v>0</v>
      </c>
      <c r="CP106" s="120">
        <v>0</v>
      </c>
      <c r="CQ106" s="120">
        <v>0</v>
      </c>
      <c r="CR106" s="120">
        <v>0</v>
      </c>
      <c r="CS106" s="120">
        <v>0</v>
      </c>
      <c r="CT106" s="120">
        <v>0</v>
      </c>
      <c r="CU106" s="120">
        <v>0</v>
      </c>
      <c r="CV106" s="120">
        <v>0</v>
      </c>
      <c r="CW106" s="200">
        <v>0</v>
      </c>
    </row>
    <row r="107" spans="1:201" s="72" customFormat="1" ht="20.100000000000001" customHeight="1" x14ac:dyDescent="0.25">
      <c r="A107" s="94" t="s">
        <v>135</v>
      </c>
      <c r="B107" s="97">
        <v>0</v>
      </c>
      <c r="C107" s="179">
        <v>0</v>
      </c>
      <c r="D107" s="179">
        <v>0</v>
      </c>
      <c r="E107" s="179">
        <v>0</v>
      </c>
      <c r="F107" s="179">
        <v>0</v>
      </c>
      <c r="G107" s="179">
        <v>0</v>
      </c>
      <c r="H107" s="179">
        <v>0</v>
      </c>
      <c r="I107" s="179">
        <v>0</v>
      </c>
      <c r="J107" s="179">
        <v>0</v>
      </c>
      <c r="K107" s="179">
        <v>0</v>
      </c>
      <c r="L107" s="179">
        <v>0</v>
      </c>
      <c r="M107" s="179">
        <v>0</v>
      </c>
      <c r="N107" s="179">
        <v>0</v>
      </c>
      <c r="O107" s="179">
        <v>0</v>
      </c>
      <c r="P107" s="179">
        <v>0</v>
      </c>
      <c r="Q107" s="179">
        <v>0</v>
      </c>
      <c r="R107" s="179">
        <v>0</v>
      </c>
      <c r="S107" s="179">
        <v>0</v>
      </c>
      <c r="T107" s="179">
        <v>0</v>
      </c>
      <c r="U107" s="179">
        <v>0</v>
      </c>
      <c r="V107" s="179">
        <v>0</v>
      </c>
      <c r="W107" s="179">
        <v>0</v>
      </c>
      <c r="X107" s="179">
        <v>0</v>
      </c>
      <c r="Y107" s="179">
        <v>0</v>
      </c>
      <c r="Z107" s="179">
        <v>0</v>
      </c>
      <c r="AA107" s="179">
        <v>0</v>
      </c>
      <c r="AB107" s="179">
        <v>0</v>
      </c>
      <c r="AC107" s="179">
        <v>0</v>
      </c>
      <c r="AD107" s="179">
        <v>0</v>
      </c>
      <c r="AE107" s="179">
        <v>0</v>
      </c>
      <c r="AF107" s="179">
        <v>0</v>
      </c>
      <c r="AG107" s="179">
        <v>0</v>
      </c>
      <c r="AH107" s="179">
        <v>0</v>
      </c>
      <c r="AI107" s="179">
        <v>0</v>
      </c>
      <c r="AJ107" s="179">
        <v>0</v>
      </c>
      <c r="AK107" s="179">
        <v>0</v>
      </c>
      <c r="AL107" s="179">
        <v>0</v>
      </c>
      <c r="AM107" s="179">
        <v>0</v>
      </c>
      <c r="AN107" s="179">
        <v>0</v>
      </c>
      <c r="AO107" s="179">
        <v>0</v>
      </c>
      <c r="AP107" s="179">
        <v>0</v>
      </c>
      <c r="AQ107" s="179">
        <v>0</v>
      </c>
      <c r="AR107" s="179">
        <v>0</v>
      </c>
      <c r="AS107" s="179">
        <v>0</v>
      </c>
      <c r="AT107" s="179">
        <v>0</v>
      </c>
      <c r="AU107" s="179">
        <v>0</v>
      </c>
      <c r="AV107" s="179">
        <v>0</v>
      </c>
      <c r="AW107" s="179">
        <v>0</v>
      </c>
      <c r="AX107" s="179">
        <v>0</v>
      </c>
      <c r="AY107" s="179">
        <v>0</v>
      </c>
      <c r="AZ107" s="179">
        <v>0</v>
      </c>
      <c r="BA107" s="179">
        <v>0</v>
      </c>
      <c r="BB107" s="179">
        <v>0</v>
      </c>
      <c r="BC107" s="179">
        <v>0</v>
      </c>
      <c r="BD107" s="179">
        <v>0</v>
      </c>
      <c r="BE107" s="179">
        <v>0</v>
      </c>
      <c r="BF107" s="179">
        <v>0</v>
      </c>
      <c r="BG107" s="179">
        <v>0</v>
      </c>
      <c r="BH107" s="179">
        <v>0</v>
      </c>
      <c r="BI107" s="179">
        <v>0</v>
      </c>
      <c r="BJ107" s="179">
        <v>0</v>
      </c>
      <c r="BK107" s="179">
        <v>0</v>
      </c>
      <c r="BL107" s="179">
        <v>0</v>
      </c>
      <c r="BM107" s="179">
        <v>0</v>
      </c>
      <c r="BN107" s="179">
        <v>0</v>
      </c>
      <c r="BO107" s="179">
        <v>0</v>
      </c>
      <c r="BP107" s="179">
        <v>0</v>
      </c>
      <c r="BQ107" s="179">
        <v>0</v>
      </c>
      <c r="BR107" s="179">
        <v>0</v>
      </c>
      <c r="BS107" s="179">
        <v>0</v>
      </c>
      <c r="BT107" s="179">
        <v>0</v>
      </c>
      <c r="BU107" s="179">
        <v>0</v>
      </c>
      <c r="BV107" s="179">
        <v>0</v>
      </c>
      <c r="BW107" s="179">
        <v>0</v>
      </c>
      <c r="BX107" s="179">
        <v>0</v>
      </c>
      <c r="BY107" s="179">
        <v>0</v>
      </c>
      <c r="BZ107" s="179">
        <v>0</v>
      </c>
      <c r="CA107" s="179">
        <v>0</v>
      </c>
      <c r="CB107" s="179">
        <v>0</v>
      </c>
      <c r="CC107" s="179">
        <v>0</v>
      </c>
      <c r="CD107" s="179">
        <v>0</v>
      </c>
      <c r="CE107" s="179">
        <v>0</v>
      </c>
      <c r="CF107" s="179">
        <v>0</v>
      </c>
      <c r="CG107" s="179">
        <v>0</v>
      </c>
      <c r="CH107" s="179">
        <v>0</v>
      </c>
      <c r="CI107" s="179">
        <v>0</v>
      </c>
      <c r="CJ107" s="179">
        <v>0</v>
      </c>
      <c r="CK107" s="179">
        <v>0</v>
      </c>
      <c r="CL107" s="179">
        <v>0</v>
      </c>
      <c r="CM107" s="179">
        <v>0</v>
      </c>
      <c r="CN107" s="179">
        <v>0</v>
      </c>
      <c r="CO107" s="179">
        <v>0</v>
      </c>
      <c r="CP107" s="179">
        <v>0</v>
      </c>
      <c r="CQ107" s="179">
        <v>0</v>
      </c>
      <c r="CR107" s="179">
        <v>0</v>
      </c>
      <c r="CS107" s="179">
        <v>0</v>
      </c>
      <c r="CT107" s="179">
        <v>0</v>
      </c>
      <c r="CU107" s="179">
        <v>0</v>
      </c>
      <c r="CV107" s="179">
        <v>0</v>
      </c>
      <c r="CW107" s="180">
        <v>0</v>
      </c>
    </row>
    <row r="108" spans="1:201" s="72" customFormat="1" ht="20.100000000000001" customHeight="1" x14ac:dyDescent="0.25">
      <c r="A108" s="113" t="s">
        <v>45</v>
      </c>
      <c r="B108" s="114">
        <f>ROUND(B95+B98+B101+B104+B107,2)</f>
        <v>0</v>
      </c>
      <c r="C108" s="201">
        <f t="shared" ref="C108:AG108" si="99">ROUND(C95+C98+C101+C104+C107,2)</f>
        <v>0</v>
      </c>
      <c r="D108" s="201">
        <f t="shared" si="99"/>
        <v>0</v>
      </c>
      <c r="E108" s="201">
        <f t="shared" si="99"/>
        <v>0</v>
      </c>
      <c r="F108" s="201">
        <f t="shared" si="99"/>
        <v>0</v>
      </c>
      <c r="G108" s="201">
        <f t="shared" si="99"/>
        <v>0</v>
      </c>
      <c r="H108" s="201">
        <f t="shared" si="99"/>
        <v>0</v>
      </c>
      <c r="I108" s="201">
        <f t="shared" si="99"/>
        <v>0</v>
      </c>
      <c r="J108" s="201">
        <f t="shared" si="99"/>
        <v>0</v>
      </c>
      <c r="K108" s="201">
        <f t="shared" si="99"/>
        <v>0</v>
      </c>
      <c r="L108" s="201">
        <f t="shared" si="99"/>
        <v>0</v>
      </c>
      <c r="M108" s="201">
        <f t="shared" si="99"/>
        <v>0</v>
      </c>
      <c r="N108" s="201">
        <f t="shared" si="99"/>
        <v>0</v>
      </c>
      <c r="O108" s="201">
        <f t="shared" si="99"/>
        <v>0</v>
      </c>
      <c r="P108" s="201">
        <f t="shared" si="99"/>
        <v>0</v>
      </c>
      <c r="Q108" s="201">
        <f t="shared" si="99"/>
        <v>0</v>
      </c>
      <c r="R108" s="201">
        <f t="shared" si="99"/>
        <v>0</v>
      </c>
      <c r="S108" s="201">
        <f t="shared" si="99"/>
        <v>0</v>
      </c>
      <c r="T108" s="201">
        <f t="shared" si="99"/>
        <v>0</v>
      </c>
      <c r="U108" s="201">
        <f t="shared" si="99"/>
        <v>0</v>
      </c>
      <c r="V108" s="201">
        <f t="shared" si="99"/>
        <v>0</v>
      </c>
      <c r="W108" s="201">
        <f t="shared" si="99"/>
        <v>0</v>
      </c>
      <c r="X108" s="201">
        <f t="shared" si="99"/>
        <v>0</v>
      </c>
      <c r="Y108" s="201">
        <f t="shared" si="99"/>
        <v>0</v>
      </c>
      <c r="Z108" s="201">
        <f t="shared" si="99"/>
        <v>0</v>
      </c>
      <c r="AA108" s="201">
        <f t="shared" si="99"/>
        <v>0</v>
      </c>
      <c r="AB108" s="201">
        <f t="shared" si="99"/>
        <v>0</v>
      </c>
      <c r="AC108" s="201">
        <f t="shared" si="99"/>
        <v>0</v>
      </c>
      <c r="AD108" s="201">
        <f t="shared" si="99"/>
        <v>0</v>
      </c>
      <c r="AE108" s="201">
        <f t="shared" si="99"/>
        <v>0</v>
      </c>
      <c r="AF108" s="201">
        <f t="shared" si="99"/>
        <v>0</v>
      </c>
      <c r="AG108" s="201">
        <f t="shared" si="99"/>
        <v>0</v>
      </c>
      <c r="AH108" s="201">
        <f t="shared" ref="AH108:BM108" si="100">ROUND(AH95+AH98+AH101+AH104+AH107,2)</f>
        <v>0</v>
      </c>
      <c r="AI108" s="201">
        <f t="shared" si="100"/>
        <v>0</v>
      </c>
      <c r="AJ108" s="201">
        <f t="shared" si="100"/>
        <v>0</v>
      </c>
      <c r="AK108" s="201">
        <f t="shared" si="100"/>
        <v>0</v>
      </c>
      <c r="AL108" s="201">
        <f t="shared" si="100"/>
        <v>0</v>
      </c>
      <c r="AM108" s="201">
        <f t="shared" si="100"/>
        <v>0</v>
      </c>
      <c r="AN108" s="201">
        <f t="shared" si="100"/>
        <v>0</v>
      </c>
      <c r="AO108" s="201">
        <f t="shared" si="100"/>
        <v>0</v>
      </c>
      <c r="AP108" s="201">
        <f t="shared" si="100"/>
        <v>0</v>
      </c>
      <c r="AQ108" s="201">
        <f t="shared" si="100"/>
        <v>0</v>
      </c>
      <c r="AR108" s="201">
        <f t="shared" si="100"/>
        <v>0</v>
      </c>
      <c r="AS108" s="201">
        <f t="shared" si="100"/>
        <v>0</v>
      </c>
      <c r="AT108" s="201">
        <f t="shared" si="100"/>
        <v>0</v>
      </c>
      <c r="AU108" s="201">
        <f t="shared" si="100"/>
        <v>0</v>
      </c>
      <c r="AV108" s="201">
        <f t="shared" si="100"/>
        <v>0</v>
      </c>
      <c r="AW108" s="201">
        <f t="shared" si="100"/>
        <v>0</v>
      </c>
      <c r="AX108" s="201">
        <f t="shared" si="100"/>
        <v>0</v>
      </c>
      <c r="AY108" s="201">
        <f t="shared" si="100"/>
        <v>0</v>
      </c>
      <c r="AZ108" s="201">
        <f t="shared" si="100"/>
        <v>0</v>
      </c>
      <c r="BA108" s="201">
        <f t="shared" si="100"/>
        <v>0</v>
      </c>
      <c r="BB108" s="201">
        <f t="shared" si="100"/>
        <v>0</v>
      </c>
      <c r="BC108" s="201">
        <f t="shared" si="100"/>
        <v>0</v>
      </c>
      <c r="BD108" s="201">
        <f t="shared" si="100"/>
        <v>0</v>
      </c>
      <c r="BE108" s="201">
        <f t="shared" si="100"/>
        <v>0</v>
      </c>
      <c r="BF108" s="201">
        <f t="shared" si="100"/>
        <v>0</v>
      </c>
      <c r="BG108" s="201">
        <f t="shared" si="100"/>
        <v>0</v>
      </c>
      <c r="BH108" s="201">
        <f t="shared" si="100"/>
        <v>0</v>
      </c>
      <c r="BI108" s="201">
        <f t="shared" si="100"/>
        <v>0</v>
      </c>
      <c r="BJ108" s="201">
        <f t="shared" si="100"/>
        <v>0</v>
      </c>
      <c r="BK108" s="201">
        <f t="shared" si="100"/>
        <v>0</v>
      </c>
      <c r="BL108" s="201">
        <f t="shared" si="100"/>
        <v>0</v>
      </c>
      <c r="BM108" s="201">
        <f t="shared" si="100"/>
        <v>0</v>
      </c>
      <c r="BN108" s="201">
        <f t="shared" ref="BN108:CS108" si="101">ROUND(BN95+BN98+BN101+BN104+BN107,2)</f>
        <v>0</v>
      </c>
      <c r="BO108" s="201">
        <f t="shared" si="101"/>
        <v>0</v>
      </c>
      <c r="BP108" s="201">
        <f t="shared" si="101"/>
        <v>0</v>
      </c>
      <c r="BQ108" s="201">
        <f t="shared" si="101"/>
        <v>0</v>
      </c>
      <c r="BR108" s="201">
        <f t="shared" si="101"/>
        <v>0</v>
      </c>
      <c r="BS108" s="201">
        <f t="shared" si="101"/>
        <v>0</v>
      </c>
      <c r="BT108" s="201">
        <f t="shared" si="101"/>
        <v>0</v>
      </c>
      <c r="BU108" s="201">
        <f t="shared" si="101"/>
        <v>0</v>
      </c>
      <c r="BV108" s="201">
        <f t="shared" si="101"/>
        <v>0</v>
      </c>
      <c r="BW108" s="201">
        <f t="shared" si="101"/>
        <v>0</v>
      </c>
      <c r="BX108" s="201">
        <f t="shared" si="101"/>
        <v>0</v>
      </c>
      <c r="BY108" s="201">
        <f t="shared" si="101"/>
        <v>0</v>
      </c>
      <c r="BZ108" s="201">
        <f t="shared" si="101"/>
        <v>0</v>
      </c>
      <c r="CA108" s="201">
        <f t="shared" si="101"/>
        <v>0</v>
      </c>
      <c r="CB108" s="201">
        <f t="shared" si="101"/>
        <v>0</v>
      </c>
      <c r="CC108" s="201">
        <f t="shared" si="101"/>
        <v>0</v>
      </c>
      <c r="CD108" s="201">
        <f t="shared" si="101"/>
        <v>0</v>
      </c>
      <c r="CE108" s="201">
        <f t="shared" si="101"/>
        <v>0</v>
      </c>
      <c r="CF108" s="201">
        <f t="shared" si="101"/>
        <v>0</v>
      </c>
      <c r="CG108" s="201">
        <f t="shared" si="101"/>
        <v>0</v>
      </c>
      <c r="CH108" s="201">
        <f t="shared" si="101"/>
        <v>0</v>
      </c>
      <c r="CI108" s="201">
        <f t="shared" si="101"/>
        <v>0</v>
      </c>
      <c r="CJ108" s="201">
        <f t="shared" si="101"/>
        <v>0</v>
      </c>
      <c r="CK108" s="201">
        <f t="shared" si="101"/>
        <v>0</v>
      </c>
      <c r="CL108" s="201">
        <f t="shared" si="101"/>
        <v>0</v>
      </c>
      <c r="CM108" s="201">
        <f t="shared" si="101"/>
        <v>0</v>
      </c>
      <c r="CN108" s="201">
        <f t="shared" si="101"/>
        <v>0</v>
      </c>
      <c r="CO108" s="201">
        <f t="shared" si="101"/>
        <v>0</v>
      </c>
      <c r="CP108" s="201">
        <f t="shared" si="101"/>
        <v>0</v>
      </c>
      <c r="CQ108" s="201">
        <f t="shared" si="101"/>
        <v>0</v>
      </c>
      <c r="CR108" s="201">
        <f t="shared" si="101"/>
        <v>0</v>
      </c>
      <c r="CS108" s="201">
        <f t="shared" si="101"/>
        <v>0</v>
      </c>
      <c r="CT108" s="201">
        <f>ROUND(CT95+CT98+CT101+CT104+CT107,2)</f>
        <v>0</v>
      </c>
      <c r="CU108" s="201">
        <f>ROUND(CU95+CU98+CU101+CU104+CU107,2)</f>
        <v>0</v>
      </c>
      <c r="CV108" s="201">
        <f>ROUND(CV95+CV98+CV101+CV104+CV107,2)</f>
        <v>0</v>
      </c>
      <c r="CW108" s="202">
        <f>ROUND(CW95+CW98+CW101+CW104+CW107,2)</f>
        <v>0</v>
      </c>
    </row>
    <row r="109" spans="1:201" s="72" customFormat="1" ht="20.100000000000001" customHeight="1" x14ac:dyDescent="0.25">
      <c r="A109" s="115" t="s">
        <v>46</v>
      </c>
      <c r="B109" s="116">
        <f t="shared" ref="B109:AG109" si="102">B94+B97+B100+B103+B106</f>
        <v>0</v>
      </c>
      <c r="C109" s="203">
        <f t="shared" si="102"/>
        <v>0</v>
      </c>
      <c r="D109" s="203">
        <f t="shared" si="102"/>
        <v>0</v>
      </c>
      <c r="E109" s="203">
        <f t="shared" si="102"/>
        <v>0</v>
      </c>
      <c r="F109" s="203">
        <f t="shared" si="102"/>
        <v>0</v>
      </c>
      <c r="G109" s="203">
        <f t="shared" si="102"/>
        <v>0</v>
      </c>
      <c r="H109" s="203">
        <f t="shared" si="102"/>
        <v>0</v>
      </c>
      <c r="I109" s="203">
        <f t="shared" si="102"/>
        <v>0</v>
      </c>
      <c r="J109" s="203">
        <f t="shared" si="102"/>
        <v>0</v>
      </c>
      <c r="K109" s="203">
        <f t="shared" si="102"/>
        <v>0</v>
      </c>
      <c r="L109" s="203">
        <f t="shared" si="102"/>
        <v>0</v>
      </c>
      <c r="M109" s="203">
        <f t="shared" si="102"/>
        <v>0</v>
      </c>
      <c r="N109" s="203">
        <f t="shared" si="102"/>
        <v>0</v>
      </c>
      <c r="O109" s="203">
        <f t="shared" si="102"/>
        <v>0</v>
      </c>
      <c r="P109" s="203">
        <f t="shared" si="102"/>
        <v>0</v>
      </c>
      <c r="Q109" s="203">
        <f t="shared" si="102"/>
        <v>0</v>
      </c>
      <c r="R109" s="203">
        <f t="shared" si="102"/>
        <v>0</v>
      </c>
      <c r="S109" s="203">
        <f t="shared" si="102"/>
        <v>0</v>
      </c>
      <c r="T109" s="203">
        <f t="shared" si="102"/>
        <v>0</v>
      </c>
      <c r="U109" s="203">
        <f t="shared" si="102"/>
        <v>0</v>
      </c>
      <c r="V109" s="203">
        <f t="shared" si="102"/>
        <v>0</v>
      </c>
      <c r="W109" s="203">
        <f t="shared" si="102"/>
        <v>0</v>
      </c>
      <c r="X109" s="203">
        <f t="shared" si="102"/>
        <v>0</v>
      </c>
      <c r="Y109" s="203">
        <f t="shared" si="102"/>
        <v>0</v>
      </c>
      <c r="Z109" s="203">
        <f t="shared" si="102"/>
        <v>0</v>
      </c>
      <c r="AA109" s="203">
        <f t="shared" si="102"/>
        <v>0</v>
      </c>
      <c r="AB109" s="203">
        <f t="shared" si="102"/>
        <v>0</v>
      </c>
      <c r="AC109" s="203">
        <f t="shared" si="102"/>
        <v>0</v>
      </c>
      <c r="AD109" s="203">
        <f t="shared" si="102"/>
        <v>0</v>
      </c>
      <c r="AE109" s="203">
        <f t="shared" si="102"/>
        <v>0</v>
      </c>
      <c r="AF109" s="203">
        <f t="shared" si="102"/>
        <v>0</v>
      </c>
      <c r="AG109" s="203">
        <f t="shared" si="102"/>
        <v>0</v>
      </c>
      <c r="AH109" s="203">
        <f t="shared" ref="AH109:BM109" si="103">AH94+AH97+AH100+AH103+AH106</f>
        <v>0</v>
      </c>
      <c r="AI109" s="203">
        <f t="shared" si="103"/>
        <v>0</v>
      </c>
      <c r="AJ109" s="203">
        <f t="shared" si="103"/>
        <v>0</v>
      </c>
      <c r="AK109" s="203">
        <f t="shared" si="103"/>
        <v>0</v>
      </c>
      <c r="AL109" s="203">
        <f t="shared" si="103"/>
        <v>0</v>
      </c>
      <c r="AM109" s="203">
        <f t="shared" si="103"/>
        <v>0</v>
      </c>
      <c r="AN109" s="203">
        <f t="shared" si="103"/>
        <v>0</v>
      </c>
      <c r="AO109" s="203">
        <f t="shared" si="103"/>
        <v>0</v>
      </c>
      <c r="AP109" s="203">
        <f t="shared" si="103"/>
        <v>0</v>
      </c>
      <c r="AQ109" s="203">
        <f t="shared" si="103"/>
        <v>0</v>
      </c>
      <c r="AR109" s="203">
        <f t="shared" si="103"/>
        <v>0</v>
      </c>
      <c r="AS109" s="203">
        <f t="shared" si="103"/>
        <v>0</v>
      </c>
      <c r="AT109" s="203">
        <f t="shared" si="103"/>
        <v>0</v>
      </c>
      <c r="AU109" s="203">
        <f t="shared" si="103"/>
        <v>0</v>
      </c>
      <c r="AV109" s="203">
        <f t="shared" si="103"/>
        <v>0</v>
      </c>
      <c r="AW109" s="203">
        <f t="shared" si="103"/>
        <v>0</v>
      </c>
      <c r="AX109" s="203">
        <f t="shared" si="103"/>
        <v>0</v>
      </c>
      <c r="AY109" s="203">
        <f t="shared" si="103"/>
        <v>0</v>
      </c>
      <c r="AZ109" s="203">
        <f t="shared" si="103"/>
        <v>0</v>
      </c>
      <c r="BA109" s="203">
        <f t="shared" si="103"/>
        <v>0</v>
      </c>
      <c r="BB109" s="203">
        <f t="shared" si="103"/>
        <v>0</v>
      </c>
      <c r="BC109" s="203">
        <f t="shared" si="103"/>
        <v>0</v>
      </c>
      <c r="BD109" s="203">
        <f t="shared" si="103"/>
        <v>0</v>
      </c>
      <c r="BE109" s="203">
        <f t="shared" si="103"/>
        <v>0</v>
      </c>
      <c r="BF109" s="203">
        <f t="shared" si="103"/>
        <v>0</v>
      </c>
      <c r="BG109" s="203">
        <f t="shared" si="103"/>
        <v>0</v>
      </c>
      <c r="BH109" s="203">
        <f t="shared" si="103"/>
        <v>0</v>
      </c>
      <c r="BI109" s="203">
        <f t="shared" si="103"/>
        <v>0</v>
      </c>
      <c r="BJ109" s="203">
        <f t="shared" si="103"/>
        <v>0</v>
      </c>
      <c r="BK109" s="203">
        <f t="shared" si="103"/>
        <v>0</v>
      </c>
      <c r="BL109" s="203">
        <f t="shared" si="103"/>
        <v>0</v>
      </c>
      <c r="BM109" s="203">
        <f t="shared" si="103"/>
        <v>0</v>
      </c>
      <c r="BN109" s="203">
        <f t="shared" ref="BN109:CW109" si="104">BN94+BN97+BN100+BN103+BN106</f>
        <v>0</v>
      </c>
      <c r="BO109" s="203">
        <f t="shared" si="104"/>
        <v>0</v>
      </c>
      <c r="BP109" s="203">
        <f t="shared" si="104"/>
        <v>0</v>
      </c>
      <c r="BQ109" s="203">
        <f t="shared" si="104"/>
        <v>0</v>
      </c>
      <c r="BR109" s="203">
        <f t="shared" si="104"/>
        <v>0</v>
      </c>
      <c r="BS109" s="203">
        <f t="shared" si="104"/>
        <v>0</v>
      </c>
      <c r="BT109" s="203">
        <f t="shared" si="104"/>
        <v>0</v>
      </c>
      <c r="BU109" s="203">
        <f t="shared" si="104"/>
        <v>0</v>
      </c>
      <c r="BV109" s="203">
        <f t="shared" si="104"/>
        <v>0</v>
      </c>
      <c r="BW109" s="203">
        <f t="shared" si="104"/>
        <v>0</v>
      </c>
      <c r="BX109" s="203">
        <f t="shared" si="104"/>
        <v>0</v>
      </c>
      <c r="BY109" s="203">
        <f t="shared" si="104"/>
        <v>0</v>
      </c>
      <c r="BZ109" s="203">
        <f t="shared" si="104"/>
        <v>0</v>
      </c>
      <c r="CA109" s="203">
        <f t="shared" si="104"/>
        <v>0</v>
      </c>
      <c r="CB109" s="203">
        <f t="shared" si="104"/>
        <v>0</v>
      </c>
      <c r="CC109" s="203">
        <f t="shared" si="104"/>
        <v>0</v>
      </c>
      <c r="CD109" s="203">
        <f t="shared" si="104"/>
        <v>0</v>
      </c>
      <c r="CE109" s="203">
        <f t="shared" si="104"/>
        <v>0</v>
      </c>
      <c r="CF109" s="203">
        <f t="shared" si="104"/>
        <v>0</v>
      </c>
      <c r="CG109" s="203">
        <f t="shared" si="104"/>
        <v>0</v>
      </c>
      <c r="CH109" s="203">
        <f t="shared" si="104"/>
        <v>0</v>
      </c>
      <c r="CI109" s="203">
        <f t="shared" si="104"/>
        <v>0</v>
      </c>
      <c r="CJ109" s="203">
        <f t="shared" si="104"/>
        <v>0</v>
      </c>
      <c r="CK109" s="203">
        <f t="shared" si="104"/>
        <v>0</v>
      </c>
      <c r="CL109" s="203">
        <f t="shared" si="104"/>
        <v>0</v>
      </c>
      <c r="CM109" s="203">
        <f t="shared" si="104"/>
        <v>0</v>
      </c>
      <c r="CN109" s="203">
        <f t="shared" si="104"/>
        <v>0</v>
      </c>
      <c r="CO109" s="203">
        <f t="shared" si="104"/>
        <v>0</v>
      </c>
      <c r="CP109" s="203">
        <f t="shared" si="104"/>
        <v>0</v>
      </c>
      <c r="CQ109" s="203">
        <f t="shared" si="104"/>
        <v>0</v>
      </c>
      <c r="CR109" s="203">
        <f t="shared" si="104"/>
        <v>0</v>
      </c>
      <c r="CS109" s="203">
        <f t="shared" si="104"/>
        <v>0</v>
      </c>
      <c r="CT109" s="203">
        <f t="shared" si="104"/>
        <v>0</v>
      </c>
      <c r="CU109" s="203">
        <f t="shared" si="104"/>
        <v>0</v>
      </c>
      <c r="CV109" s="203">
        <f t="shared" si="104"/>
        <v>0</v>
      </c>
      <c r="CW109" s="204">
        <f t="shared" si="104"/>
        <v>0</v>
      </c>
    </row>
    <row r="110" spans="1:201" s="72" customFormat="1" ht="20.100000000000001" customHeight="1" thickBot="1" x14ac:dyDescent="0.3">
      <c r="A110" s="115" t="s">
        <v>47</v>
      </c>
      <c r="B110" s="117">
        <f t="shared" ref="B110:AG110" si="105">IF(B109=0,0,ROUND(B108/B109,2))</f>
        <v>0</v>
      </c>
      <c r="C110" s="205">
        <f t="shared" si="105"/>
        <v>0</v>
      </c>
      <c r="D110" s="205">
        <f t="shared" si="105"/>
        <v>0</v>
      </c>
      <c r="E110" s="205">
        <f t="shared" si="105"/>
        <v>0</v>
      </c>
      <c r="F110" s="205">
        <f t="shared" si="105"/>
        <v>0</v>
      </c>
      <c r="G110" s="205">
        <f t="shared" si="105"/>
        <v>0</v>
      </c>
      <c r="H110" s="205">
        <f t="shared" si="105"/>
        <v>0</v>
      </c>
      <c r="I110" s="205">
        <f t="shared" si="105"/>
        <v>0</v>
      </c>
      <c r="J110" s="205">
        <f t="shared" si="105"/>
        <v>0</v>
      </c>
      <c r="K110" s="205">
        <f t="shared" si="105"/>
        <v>0</v>
      </c>
      <c r="L110" s="205">
        <f t="shared" si="105"/>
        <v>0</v>
      </c>
      <c r="M110" s="205">
        <f t="shared" si="105"/>
        <v>0</v>
      </c>
      <c r="N110" s="205">
        <f t="shared" si="105"/>
        <v>0</v>
      </c>
      <c r="O110" s="205">
        <f t="shared" si="105"/>
        <v>0</v>
      </c>
      <c r="P110" s="205">
        <f t="shared" si="105"/>
        <v>0</v>
      </c>
      <c r="Q110" s="205">
        <f t="shared" si="105"/>
        <v>0</v>
      </c>
      <c r="R110" s="205">
        <f t="shared" si="105"/>
        <v>0</v>
      </c>
      <c r="S110" s="205">
        <f t="shared" si="105"/>
        <v>0</v>
      </c>
      <c r="T110" s="205">
        <f t="shared" si="105"/>
        <v>0</v>
      </c>
      <c r="U110" s="205">
        <f t="shared" si="105"/>
        <v>0</v>
      </c>
      <c r="V110" s="205">
        <f t="shared" si="105"/>
        <v>0</v>
      </c>
      <c r="W110" s="205">
        <f t="shared" si="105"/>
        <v>0</v>
      </c>
      <c r="X110" s="205">
        <f t="shared" si="105"/>
        <v>0</v>
      </c>
      <c r="Y110" s="205">
        <f t="shared" si="105"/>
        <v>0</v>
      </c>
      <c r="Z110" s="205">
        <f t="shared" si="105"/>
        <v>0</v>
      </c>
      <c r="AA110" s="205">
        <f t="shared" si="105"/>
        <v>0</v>
      </c>
      <c r="AB110" s="205">
        <f t="shared" si="105"/>
        <v>0</v>
      </c>
      <c r="AC110" s="205">
        <f t="shared" si="105"/>
        <v>0</v>
      </c>
      <c r="AD110" s="205">
        <f t="shared" si="105"/>
        <v>0</v>
      </c>
      <c r="AE110" s="205">
        <f t="shared" si="105"/>
        <v>0</v>
      </c>
      <c r="AF110" s="205">
        <f t="shared" si="105"/>
        <v>0</v>
      </c>
      <c r="AG110" s="205">
        <f t="shared" si="105"/>
        <v>0</v>
      </c>
      <c r="AH110" s="205">
        <f t="shared" ref="AH110:BM110" si="106">IF(AH109=0,0,ROUND(AH108/AH109,2))</f>
        <v>0</v>
      </c>
      <c r="AI110" s="205">
        <f t="shared" si="106"/>
        <v>0</v>
      </c>
      <c r="AJ110" s="205">
        <f t="shared" si="106"/>
        <v>0</v>
      </c>
      <c r="AK110" s="205">
        <f t="shared" si="106"/>
        <v>0</v>
      </c>
      <c r="AL110" s="205">
        <f t="shared" si="106"/>
        <v>0</v>
      </c>
      <c r="AM110" s="205">
        <f t="shared" si="106"/>
        <v>0</v>
      </c>
      <c r="AN110" s="205">
        <f t="shared" si="106"/>
        <v>0</v>
      </c>
      <c r="AO110" s="205">
        <f t="shared" si="106"/>
        <v>0</v>
      </c>
      <c r="AP110" s="205">
        <f t="shared" si="106"/>
        <v>0</v>
      </c>
      <c r="AQ110" s="205">
        <f t="shared" si="106"/>
        <v>0</v>
      </c>
      <c r="AR110" s="205">
        <f t="shared" si="106"/>
        <v>0</v>
      </c>
      <c r="AS110" s="205">
        <f t="shared" si="106"/>
        <v>0</v>
      </c>
      <c r="AT110" s="205">
        <f t="shared" si="106"/>
        <v>0</v>
      </c>
      <c r="AU110" s="205">
        <f t="shared" si="106"/>
        <v>0</v>
      </c>
      <c r="AV110" s="205">
        <f t="shared" si="106"/>
        <v>0</v>
      </c>
      <c r="AW110" s="205">
        <f t="shared" si="106"/>
        <v>0</v>
      </c>
      <c r="AX110" s="205">
        <f t="shared" si="106"/>
        <v>0</v>
      </c>
      <c r="AY110" s="205">
        <f t="shared" si="106"/>
        <v>0</v>
      </c>
      <c r="AZ110" s="205">
        <f t="shared" si="106"/>
        <v>0</v>
      </c>
      <c r="BA110" s="205">
        <f t="shared" si="106"/>
        <v>0</v>
      </c>
      <c r="BB110" s="205">
        <f t="shared" si="106"/>
        <v>0</v>
      </c>
      <c r="BC110" s="205">
        <f t="shared" si="106"/>
        <v>0</v>
      </c>
      <c r="BD110" s="205">
        <f t="shared" si="106"/>
        <v>0</v>
      </c>
      <c r="BE110" s="205">
        <f t="shared" si="106"/>
        <v>0</v>
      </c>
      <c r="BF110" s="205">
        <f t="shared" si="106"/>
        <v>0</v>
      </c>
      <c r="BG110" s="205">
        <f t="shared" si="106"/>
        <v>0</v>
      </c>
      <c r="BH110" s="205">
        <f t="shared" si="106"/>
        <v>0</v>
      </c>
      <c r="BI110" s="205">
        <f t="shared" si="106"/>
        <v>0</v>
      </c>
      <c r="BJ110" s="205">
        <f t="shared" si="106"/>
        <v>0</v>
      </c>
      <c r="BK110" s="205">
        <f t="shared" si="106"/>
        <v>0</v>
      </c>
      <c r="BL110" s="205">
        <f t="shared" si="106"/>
        <v>0</v>
      </c>
      <c r="BM110" s="205">
        <f t="shared" si="106"/>
        <v>0</v>
      </c>
      <c r="BN110" s="205">
        <f t="shared" ref="BN110:CS110" si="107">IF(BN109=0,0,ROUND(BN108/BN109,2))</f>
        <v>0</v>
      </c>
      <c r="BO110" s="205">
        <f t="shared" si="107"/>
        <v>0</v>
      </c>
      <c r="BP110" s="205">
        <f t="shared" si="107"/>
        <v>0</v>
      </c>
      <c r="BQ110" s="205">
        <f t="shared" si="107"/>
        <v>0</v>
      </c>
      <c r="BR110" s="205">
        <f t="shared" si="107"/>
        <v>0</v>
      </c>
      <c r="BS110" s="205">
        <f t="shared" si="107"/>
        <v>0</v>
      </c>
      <c r="BT110" s="205">
        <f t="shared" si="107"/>
        <v>0</v>
      </c>
      <c r="BU110" s="205">
        <f t="shared" si="107"/>
        <v>0</v>
      </c>
      <c r="BV110" s="205">
        <f t="shared" si="107"/>
        <v>0</v>
      </c>
      <c r="BW110" s="205">
        <f t="shared" si="107"/>
        <v>0</v>
      </c>
      <c r="BX110" s="205">
        <f t="shared" si="107"/>
        <v>0</v>
      </c>
      <c r="BY110" s="205">
        <f t="shared" si="107"/>
        <v>0</v>
      </c>
      <c r="BZ110" s="205">
        <f t="shared" si="107"/>
        <v>0</v>
      </c>
      <c r="CA110" s="205">
        <f t="shared" si="107"/>
        <v>0</v>
      </c>
      <c r="CB110" s="205">
        <f t="shared" si="107"/>
        <v>0</v>
      </c>
      <c r="CC110" s="205">
        <f t="shared" si="107"/>
        <v>0</v>
      </c>
      <c r="CD110" s="205">
        <f t="shared" si="107"/>
        <v>0</v>
      </c>
      <c r="CE110" s="205">
        <f t="shared" si="107"/>
        <v>0</v>
      </c>
      <c r="CF110" s="205">
        <f t="shared" si="107"/>
        <v>0</v>
      </c>
      <c r="CG110" s="205">
        <f t="shared" si="107"/>
        <v>0</v>
      </c>
      <c r="CH110" s="205">
        <f t="shared" si="107"/>
        <v>0</v>
      </c>
      <c r="CI110" s="205">
        <f t="shared" si="107"/>
        <v>0</v>
      </c>
      <c r="CJ110" s="205">
        <f t="shared" si="107"/>
        <v>0</v>
      </c>
      <c r="CK110" s="205">
        <f t="shared" si="107"/>
        <v>0</v>
      </c>
      <c r="CL110" s="205">
        <f t="shared" si="107"/>
        <v>0</v>
      </c>
      <c r="CM110" s="205">
        <f t="shared" si="107"/>
        <v>0</v>
      </c>
      <c r="CN110" s="205">
        <f t="shared" si="107"/>
        <v>0</v>
      </c>
      <c r="CO110" s="205">
        <f t="shared" si="107"/>
        <v>0</v>
      </c>
      <c r="CP110" s="205">
        <f t="shared" si="107"/>
        <v>0</v>
      </c>
      <c r="CQ110" s="205">
        <f t="shared" si="107"/>
        <v>0</v>
      </c>
      <c r="CR110" s="205">
        <f t="shared" si="107"/>
        <v>0</v>
      </c>
      <c r="CS110" s="205">
        <f t="shared" si="107"/>
        <v>0</v>
      </c>
      <c r="CT110" s="205">
        <f>IF(CT109=0,0,ROUND(CT108/CT109,2))</f>
        <v>0</v>
      </c>
      <c r="CU110" s="205">
        <f>IF(CU109=0,0,ROUND(CU108/CU109,2))</f>
        <v>0</v>
      </c>
      <c r="CV110" s="205">
        <f>IF(CV109=0,0,ROUND(CV108/CV109,2))</f>
        <v>0</v>
      </c>
      <c r="CW110" s="206">
        <f>IF(CW109=0,0,ROUND(CW108/CW109,2))</f>
        <v>0</v>
      </c>
    </row>
    <row r="111" spans="1:201" s="67" customFormat="1" ht="9" customHeight="1" thickTop="1" thickBot="1" x14ac:dyDescent="0.3">
      <c r="A111" s="266"/>
      <c r="B111" s="240"/>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c r="CB111" s="223"/>
      <c r="CC111" s="223"/>
      <c r="CD111" s="223"/>
      <c r="CE111" s="223"/>
      <c r="CF111" s="223"/>
      <c r="CG111" s="223"/>
      <c r="CH111" s="223"/>
      <c r="CI111" s="223"/>
      <c r="CJ111" s="223"/>
      <c r="CK111" s="223"/>
      <c r="CL111" s="223"/>
      <c r="CM111" s="223"/>
      <c r="CN111" s="223"/>
      <c r="CO111" s="223"/>
      <c r="CP111" s="223"/>
      <c r="CQ111" s="223"/>
      <c r="CR111" s="223"/>
      <c r="CS111" s="223"/>
      <c r="CT111" s="223"/>
      <c r="CU111" s="223"/>
      <c r="CV111" s="223"/>
      <c r="CW111" s="224"/>
      <c r="CX111" s="140"/>
      <c r="CY111" s="140"/>
      <c r="CZ111" s="140"/>
      <c r="DA111" s="140"/>
      <c r="DB111" s="140"/>
      <c r="DC111" s="140"/>
      <c r="DD111" s="140"/>
      <c r="DE111" s="140"/>
      <c r="DF111" s="140"/>
      <c r="DG111" s="140"/>
      <c r="DH111" s="140"/>
      <c r="DI111" s="140"/>
      <c r="DJ111" s="140"/>
      <c r="DK111" s="140"/>
      <c r="DL111" s="140"/>
      <c r="DM111" s="140"/>
      <c r="DN111" s="140"/>
      <c r="DO111" s="140"/>
      <c r="DP111" s="140"/>
      <c r="DQ111" s="140"/>
      <c r="DR111" s="140"/>
      <c r="DS111" s="140"/>
      <c r="DT111" s="140"/>
      <c r="DU111" s="140"/>
      <c r="DV111" s="140"/>
      <c r="DW111" s="140"/>
      <c r="DX111" s="140"/>
      <c r="DY111" s="140"/>
      <c r="DZ111" s="140"/>
      <c r="EA111" s="140"/>
      <c r="EB111" s="140"/>
      <c r="EC111" s="140"/>
      <c r="ED111" s="140"/>
      <c r="EE111" s="140"/>
      <c r="EF111" s="140"/>
      <c r="EG111" s="140"/>
      <c r="EH111" s="140"/>
      <c r="EI111" s="140"/>
      <c r="EJ111" s="140"/>
      <c r="EK111" s="140"/>
      <c r="EL111" s="140"/>
      <c r="EM111" s="140"/>
      <c r="EN111" s="140"/>
      <c r="EO111" s="140"/>
      <c r="EP111" s="140"/>
      <c r="EQ111" s="140"/>
      <c r="ER111" s="140"/>
      <c r="ES111" s="140"/>
      <c r="ET111" s="140"/>
      <c r="EU111" s="140"/>
      <c r="EV111" s="140"/>
      <c r="EW111" s="140"/>
      <c r="EX111" s="140"/>
      <c r="EY111" s="140"/>
      <c r="EZ111" s="140"/>
      <c r="FA111" s="140"/>
      <c r="FB111" s="140"/>
      <c r="FC111" s="140"/>
      <c r="FD111" s="140"/>
      <c r="FE111" s="140"/>
      <c r="FF111" s="140"/>
      <c r="FG111" s="140"/>
      <c r="FH111" s="140"/>
      <c r="FI111" s="140"/>
      <c r="FJ111" s="140"/>
      <c r="FK111" s="140"/>
      <c r="FL111" s="140"/>
      <c r="FM111" s="140"/>
      <c r="FN111" s="140"/>
      <c r="FO111" s="140"/>
      <c r="FP111" s="140"/>
      <c r="FQ111" s="140"/>
      <c r="FR111" s="140"/>
      <c r="FS111" s="140"/>
      <c r="FT111" s="140"/>
      <c r="FU111" s="140"/>
      <c r="FV111" s="140"/>
      <c r="FW111" s="140"/>
      <c r="FX111" s="140"/>
      <c r="FY111" s="140"/>
      <c r="FZ111" s="140"/>
      <c r="GA111" s="140"/>
      <c r="GB111" s="140"/>
      <c r="GC111" s="140"/>
      <c r="GD111" s="140"/>
      <c r="GE111" s="140"/>
      <c r="GF111" s="140"/>
      <c r="GG111" s="140"/>
      <c r="GH111" s="140"/>
      <c r="GI111" s="140"/>
      <c r="GJ111" s="140"/>
      <c r="GK111" s="140"/>
      <c r="GL111" s="140"/>
      <c r="GM111" s="140"/>
      <c r="GN111" s="140"/>
      <c r="GO111" s="140"/>
      <c r="GP111" s="140"/>
      <c r="GQ111" s="140"/>
      <c r="GR111" s="140"/>
      <c r="GS111" s="140"/>
    </row>
    <row r="112" spans="1:201" s="72" customFormat="1" ht="24.95" customHeight="1" thickTop="1" x14ac:dyDescent="0.25">
      <c r="A112" s="68" t="s">
        <v>48</v>
      </c>
      <c r="B112" s="69"/>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1"/>
    </row>
    <row r="113" spans="1:101" s="72" customFormat="1" ht="20.100000000000001" customHeight="1" x14ac:dyDescent="0.25">
      <c r="A113" s="103" t="s">
        <v>252</v>
      </c>
      <c r="B113" s="8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5"/>
    </row>
    <row r="114" spans="1:101" s="72" customFormat="1" ht="20.100000000000001" customHeight="1" x14ac:dyDescent="0.25">
      <c r="A114" s="89" t="s">
        <v>108</v>
      </c>
      <c r="B114" s="112" t="str">
        <f t="shared" ref="B114:C114" si="108">$A114</f>
        <v>Gebrauchsgut 1</v>
      </c>
      <c r="C114" s="112" t="str">
        <f t="shared" si="108"/>
        <v>Gebrauchsgut 1</v>
      </c>
      <c r="D114" s="118" t="str">
        <f t="shared" ref="D114:AG114" si="109">$A114</f>
        <v>Gebrauchsgut 1</v>
      </c>
      <c r="E114" s="118" t="str">
        <f t="shared" si="109"/>
        <v>Gebrauchsgut 1</v>
      </c>
      <c r="F114" s="118" t="str">
        <f t="shared" si="109"/>
        <v>Gebrauchsgut 1</v>
      </c>
      <c r="G114" s="118" t="str">
        <f t="shared" si="109"/>
        <v>Gebrauchsgut 1</v>
      </c>
      <c r="H114" s="118" t="str">
        <f t="shared" si="109"/>
        <v>Gebrauchsgut 1</v>
      </c>
      <c r="I114" s="118" t="str">
        <f t="shared" si="109"/>
        <v>Gebrauchsgut 1</v>
      </c>
      <c r="J114" s="118" t="str">
        <f t="shared" si="109"/>
        <v>Gebrauchsgut 1</v>
      </c>
      <c r="K114" s="118" t="str">
        <f t="shared" si="109"/>
        <v>Gebrauchsgut 1</v>
      </c>
      <c r="L114" s="118" t="str">
        <f t="shared" si="109"/>
        <v>Gebrauchsgut 1</v>
      </c>
      <c r="M114" s="118" t="str">
        <f t="shared" si="109"/>
        <v>Gebrauchsgut 1</v>
      </c>
      <c r="N114" s="118" t="str">
        <f t="shared" si="109"/>
        <v>Gebrauchsgut 1</v>
      </c>
      <c r="O114" s="118" t="str">
        <f t="shared" si="109"/>
        <v>Gebrauchsgut 1</v>
      </c>
      <c r="P114" s="118" t="str">
        <f t="shared" si="109"/>
        <v>Gebrauchsgut 1</v>
      </c>
      <c r="Q114" s="118" t="str">
        <f t="shared" si="109"/>
        <v>Gebrauchsgut 1</v>
      </c>
      <c r="R114" s="118" t="str">
        <f t="shared" si="109"/>
        <v>Gebrauchsgut 1</v>
      </c>
      <c r="S114" s="118" t="str">
        <f t="shared" si="109"/>
        <v>Gebrauchsgut 1</v>
      </c>
      <c r="T114" s="118" t="str">
        <f t="shared" si="109"/>
        <v>Gebrauchsgut 1</v>
      </c>
      <c r="U114" s="118" t="str">
        <f t="shared" si="109"/>
        <v>Gebrauchsgut 1</v>
      </c>
      <c r="V114" s="118" t="str">
        <f t="shared" si="109"/>
        <v>Gebrauchsgut 1</v>
      </c>
      <c r="W114" s="118" t="str">
        <f t="shared" si="109"/>
        <v>Gebrauchsgut 1</v>
      </c>
      <c r="X114" s="118" t="str">
        <f t="shared" si="109"/>
        <v>Gebrauchsgut 1</v>
      </c>
      <c r="Y114" s="118" t="str">
        <f t="shared" si="109"/>
        <v>Gebrauchsgut 1</v>
      </c>
      <c r="Z114" s="118" t="str">
        <f t="shared" si="109"/>
        <v>Gebrauchsgut 1</v>
      </c>
      <c r="AA114" s="118" t="str">
        <f t="shared" si="109"/>
        <v>Gebrauchsgut 1</v>
      </c>
      <c r="AB114" s="118" t="str">
        <f t="shared" si="109"/>
        <v>Gebrauchsgut 1</v>
      </c>
      <c r="AC114" s="118" t="str">
        <f t="shared" si="109"/>
        <v>Gebrauchsgut 1</v>
      </c>
      <c r="AD114" s="118" t="str">
        <f t="shared" si="109"/>
        <v>Gebrauchsgut 1</v>
      </c>
      <c r="AE114" s="118" t="str">
        <f t="shared" si="109"/>
        <v>Gebrauchsgut 1</v>
      </c>
      <c r="AF114" s="118" t="str">
        <f t="shared" si="109"/>
        <v>Gebrauchsgut 1</v>
      </c>
      <c r="AG114" s="118" t="str">
        <f t="shared" si="109"/>
        <v>Gebrauchsgut 1</v>
      </c>
      <c r="AH114" s="118" t="str">
        <f t="shared" ref="AH114:BM114" si="110">$A114</f>
        <v>Gebrauchsgut 1</v>
      </c>
      <c r="AI114" s="118" t="str">
        <f t="shared" si="110"/>
        <v>Gebrauchsgut 1</v>
      </c>
      <c r="AJ114" s="118" t="str">
        <f t="shared" si="110"/>
        <v>Gebrauchsgut 1</v>
      </c>
      <c r="AK114" s="118" t="str">
        <f t="shared" si="110"/>
        <v>Gebrauchsgut 1</v>
      </c>
      <c r="AL114" s="118" t="str">
        <f t="shared" si="110"/>
        <v>Gebrauchsgut 1</v>
      </c>
      <c r="AM114" s="118" t="str">
        <f t="shared" si="110"/>
        <v>Gebrauchsgut 1</v>
      </c>
      <c r="AN114" s="118" t="str">
        <f t="shared" si="110"/>
        <v>Gebrauchsgut 1</v>
      </c>
      <c r="AO114" s="118" t="str">
        <f t="shared" si="110"/>
        <v>Gebrauchsgut 1</v>
      </c>
      <c r="AP114" s="118" t="str">
        <f t="shared" si="110"/>
        <v>Gebrauchsgut 1</v>
      </c>
      <c r="AQ114" s="118" t="str">
        <f t="shared" si="110"/>
        <v>Gebrauchsgut 1</v>
      </c>
      <c r="AR114" s="118" t="str">
        <f t="shared" si="110"/>
        <v>Gebrauchsgut 1</v>
      </c>
      <c r="AS114" s="118" t="str">
        <f t="shared" si="110"/>
        <v>Gebrauchsgut 1</v>
      </c>
      <c r="AT114" s="118" t="str">
        <f t="shared" si="110"/>
        <v>Gebrauchsgut 1</v>
      </c>
      <c r="AU114" s="118" t="str">
        <f t="shared" si="110"/>
        <v>Gebrauchsgut 1</v>
      </c>
      <c r="AV114" s="118" t="str">
        <f t="shared" si="110"/>
        <v>Gebrauchsgut 1</v>
      </c>
      <c r="AW114" s="118" t="str">
        <f t="shared" si="110"/>
        <v>Gebrauchsgut 1</v>
      </c>
      <c r="AX114" s="118" t="str">
        <f t="shared" si="110"/>
        <v>Gebrauchsgut 1</v>
      </c>
      <c r="AY114" s="118" t="str">
        <f t="shared" si="110"/>
        <v>Gebrauchsgut 1</v>
      </c>
      <c r="AZ114" s="118" t="str">
        <f t="shared" si="110"/>
        <v>Gebrauchsgut 1</v>
      </c>
      <c r="BA114" s="118" t="str">
        <f t="shared" si="110"/>
        <v>Gebrauchsgut 1</v>
      </c>
      <c r="BB114" s="118" t="str">
        <f t="shared" si="110"/>
        <v>Gebrauchsgut 1</v>
      </c>
      <c r="BC114" s="118" t="str">
        <f t="shared" si="110"/>
        <v>Gebrauchsgut 1</v>
      </c>
      <c r="BD114" s="118" t="str">
        <f t="shared" si="110"/>
        <v>Gebrauchsgut 1</v>
      </c>
      <c r="BE114" s="118" t="str">
        <f t="shared" si="110"/>
        <v>Gebrauchsgut 1</v>
      </c>
      <c r="BF114" s="118" t="str">
        <f t="shared" si="110"/>
        <v>Gebrauchsgut 1</v>
      </c>
      <c r="BG114" s="118" t="str">
        <f t="shared" si="110"/>
        <v>Gebrauchsgut 1</v>
      </c>
      <c r="BH114" s="118" t="str">
        <f t="shared" si="110"/>
        <v>Gebrauchsgut 1</v>
      </c>
      <c r="BI114" s="118" t="str">
        <f t="shared" si="110"/>
        <v>Gebrauchsgut 1</v>
      </c>
      <c r="BJ114" s="118" t="str">
        <f t="shared" si="110"/>
        <v>Gebrauchsgut 1</v>
      </c>
      <c r="BK114" s="118" t="str">
        <f t="shared" si="110"/>
        <v>Gebrauchsgut 1</v>
      </c>
      <c r="BL114" s="118" t="str">
        <f t="shared" si="110"/>
        <v>Gebrauchsgut 1</v>
      </c>
      <c r="BM114" s="118" t="str">
        <f t="shared" si="110"/>
        <v>Gebrauchsgut 1</v>
      </c>
      <c r="BN114" s="118" t="str">
        <f t="shared" ref="BN114:CW114" si="111">$A114</f>
        <v>Gebrauchsgut 1</v>
      </c>
      <c r="BO114" s="118" t="str">
        <f t="shared" si="111"/>
        <v>Gebrauchsgut 1</v>
      </c>
      <c r="BP114" s="118" t="str">
        <f t="shared" si="111"/>
        <v>Gebrauchsgut 1</v>
      </c>
      <c r="BQ114" s="118" t="str">
        <f t="shared" si="111"/>
        <v>Gebrauchsgut 1</v>
      </c>
      <c r="BR114" s="118" t="str">
        <f t="shared" si="111"/>
        <v>Gebrauchsgut 1</v>
      </c>
      <c r="BS114" s="118" t="str">
        <f t="shared" si="111"/>
        <v>Gebrauchsgut 1</v>
      </c>
      <c r="BT114" s="118" t="str">
        <f t="shared" si="111"/>
        <v>Gebrauchsgut 1</v>
      </c>
      <c r="BU114" s="118" t="str">
        <f t="shared" si="111"/>
        <v>Gebrauchsgut 1</v>
      </c>
      <c r="BV114" s="118" t="str">
        <f t="shared" si="111"/>
        <v>Gebrauchsgut 1</v>
      </c>
      <c r="BW114" s="118" t="str">
        <f t="shared" si="111"/>
        <v>Gebrauchsgut 1</v>
      </c>
      <c r="BX114" s="118" t="str">
        <f t="shared" si="111"/>
        <v>Gebrauchsgut 1</v>
      </c>
      <c r="BY114" s="118" t="str">
        <f t="shared" si="111"/>
        <v>Gebrauchsgut 1</v>
      </c>
      <c r="BZ114" s="118" t="str">
        <f t="shared" si="111"/>
        <v>Gebrauchsgut 1</v>
      </c>
      <c r="CA114" s="118" t="str">
        <f t="shared" si="111"/>
        <v>Gebrauchsgut 1</v>
      </c>
      <c r="CB114" s="118" t="str">
        <f t="shared" si="111"/>
        <v>Gebrauchsgut 1</v>
      </c>
      <c r="CC114" s="118" t="str">
        <f t="shared" si="111"/>
        <v>Gebrauchsgut 1</v>
      </c>
      <c r="CD114" s="118" t="str">
        <f t="shared" si="111"/>
        <v>Gebrauchsgut 1</v>
      </c>
      <c r="CE114" s="118" t="str">
        <f t="shared" si="111"/>
        <v>Gebrauchsgut 1</v>
      </c>
      <c r="CF114" s="118" t="str">
        <f t="shared" si="111"/>
        <v>Gebrauchsgut 1</v>
      </c>
      <c r="CG114" s="118" t="str">
        <f t="shared" si="111"/>
        <v>Gebrauchsgut 1</v>
      </c>
      <c r="CH114" s="118" t="str">
        <f t="shared" si="111"/>
        <v>Gebrauchsgut 1</v>
      </c>
      <c r="CI114" s="118" t="str">
        <f t="shared" si="111"/>
        <v>Gebrauchsgut 1</v>
      </c>
      <c r="CJ114" s="118" t="str">
        <f t="shared" si="111"/>
        <v>Gebrauchsgut 1</v>
      </c>
      <c r="CK114" s="118" t="str">
        <f t="shared" si="111"/>
        <v>Gebrauchsgut 1</v>
      </c>
      <c r="CL114" s="118" t="str">
        <f t="shared" si="111"/>
        <v>Gebrauchsgut 1</v>
      </c>
      <c r="CM114" s="118" t="str">
        <f t="shared" si="111"/>
        <v>Gebrauchsgut 1</v>
      </c>
      <c r="CN114" s="118" t="str">
        <f t="shared" si="111"/>
        <v>Gebrauchsgut 1</v>
      </c>
      <c r="CO114" s="118" t="str">
        <f t="shared" si="111"/>
        <v>Gebrauchsgut 1</v>
      </c>
      <c r="CP114" s="118" t="str">
        <f t="shared" si="111"/>
        <v>Gebrauchsgut 1</v>
      </c>
      <c r="CQ114" s="118" t="str">
        <f t="shared" si="111"/>
        <v>Gebrauchsgut 1</v>
      </c>
      <c r="CR114" s="118" t="str">
        <f t="shared" si="111"/>
        <v>Gebrauchsgut 1</v>
      </c>
      <c r="CS114" s="118" t="str">
        <f t="shared" si="111"/>
        <v>Gebrauchsgut 1</v>
      </c>
      <c r="CT114" s="118" t="str">
        <f t="shared" si="111"/>
        <v>Gebrauchsgut 1</v>
      </c>
      <c r="CU114" s="118" t="str">
        <f t="shared" si="111"/>
        <v>Gebrauchsgut 1</v>
      </c>
      <c r="CV114" s="118" t="str">
        <f t="shared" si="111"/>
        <v>Gebrauchsgut 1</v>
      </c>
      <c r="CW114" s="170" t="str">
        <f t="shared" si="111"/>
        <v>Gebrauchsgut 1</v>
      </c>
    </row>
    <row r="115" spans="1:101" s="72" customFormat="1" ht="20.100000000000001" customHeight="1" x14ac:dyDescent="0.25">
      <c r="A115" s="119" t="s">
        <v>136</v>
      </c>
      <c r="B115" s="111">
        <v>0</v>
      </c>
      <c r="C115" s="110">
        <v>0</v>
      </c>
      <c r="D115" s="110">
        <v>0</v>
      </c>
      <c r="E115" s="110">
        <v>0</v>
      </c>
      <c r="F115" s="110">
        <v>0</v>
      </c>
      <c r="G115" s="110">
        <v>0</v>
      </c>
      <c r="H115" s="110">
        <v>0</v>
      </c>
      <c r="I115" s="110">
        <v>0</v>
      </c>
      <c r="J115" s="110">
        <v>0</v>
      </c>
      <c r="K115" s="110">
        <v>0</v>
      </c>
      <c r="L115" s="110">
        <v>0</v>
      </c>
      <c r="M115" s="110">
        <v>0</v>
      </c>
      <c r="N115" s="110">
        <v>0</v>
      </c>
      <c r="O115" s="110">
        <v>0</v>
      </c>
      <c r="P115" s="110">
        <v>0</v>
      </c>
      <c r="Q115" s="110">
        <v>0</v>
      </c>
      <c r="R115" s="110">
        <v>0</v>
      </c>
      <c r="S115" s="110">
        <v>0</v>
      </c>
      <c r="T115" s="110">
        <v>0</v>
      </c>
      <c r="U115" s="110">
        <v>0</v>
      </c>
      <c r="V115" s="110">
        <v>0</v>
      </c>
      <c r="W115" s="110">
        <v>0</v>
      </c>
      <c r="X115" s="110">
        <v>0</v>
      </c>
      <c r="Y115" s="110">
        <v>0</v>
      </c>
      <c r="Z115" s="110">
        <v>0</v>
      </c>
      <c r="AA115" s="110">
        <v>0</v>
      </c>
      <c r="AB115" s="110">
        <v>0</v>
      </c>
      <c r="AC115" s="110">
        <v>0</v>
      </c>
      <c r="AD115" s="110">
        <v>0</v>
      </c>
      <c r="AE115" s="110">
        <v>0</v>
      </c>
      <c r="AF115" s="110">
        <v>0</v>
      </c>
      <c r="AG115" s="110">
        <v>0</v>
      </c>
      <c r="AH115" s="110">
        <v>0</v>
      </c>
      <c r="AI115" s="110">
        <v>0</v>
      </c>
      <c r="AJ115" s="110">
        <v>0</v>
      </c>
      <c r="AK115" s="110">
        <v>0</v>
      </c>
      <c r="AL115" s="110">
        <v>0</v>
      </c>
      <c r="AM115" s="110">
        <v>0</v>
      </c>
      <c r="AN115" s="110">
        <v>0</v>
      </c>
      <c r="AO115" s="110">
        <v>0</v>
      </c>
      <c r="AP115" s="110">
        <v>0</v>
      </c>
      <c r="AQ115" s="110">
        <v>0</v>
      </c>
      <c r="AR115" s="110">
        <v>0</v>
      </c>
      <c r="AS115" s="110">
        <v>0</v>
      </c>
      <c r="AT115" s="110">
        <v>0</v>
      </c>
      <c r="AU115" s="110">
        <v>0</v>
      </c>
      <c r="AV115" s="110">
        <v>0</v>
      </c>
      <c r="AW115" s="110">
        <v>0</v>
      </c>
      <c r="AX115" s="110">
        <v>0</v>
      </c>
      <c r="AY115" s="110">
        <v>0</v>
      </c>
      <c r="AZ115" s="110">
        <v>0</v>
      </c>
      <c r="BA115" s="110">
        <v>0</v>
      </c>
      <c r="BB115" s="110">
        <v>0</v>
      </c>
      <c r="BC115" s="110">
        <v>0</v>
      </c>
      <c r="BD115" s="110">
        <v>0</v>
      </c>
      <c r="BE115" s="110">
        <v>0</v>
      </c>
      <c r="BF115" s="110">
        <v>0</v>
      </c>
      <c r="BG115" s="110">
        <v>0</v>
      </c>
      <c r="BH115" s="110">
        <v>0</v>
      </c>
      <c r="BI115" s="110">
        <v>0</v>
      </c>
      <c r="BJ115" s="110">
        <v>0</v>
      </c>
      <c r="BK115" s="110">
        <v>0</v>
      </c>
      <c r="BL115" s="110">
        <v>0</v>
      </c>
      <c r="BM115" s="110">
        <v>0</v>
      </c>
      <c r="BN115" s="110">
        <v>0</v>
      </c>
      <c r="BO115" s="110">
        <v>0</v>
      </c>
      <c r="BP115" s="110">
        <v>0</v>
      </c>
      <c r="BQ115" s="110">
        <v>0</v>
      </c>
      <c r="BR115" s="110">
        <v>0</v>
      </c>
      <c r="BS115" s="110">
        <v>0</v>
      </c>
      <c r="BT115" s="110">
        <v>0</v>
      </c>
      <c r="BU115" s="110">
        <v>0</v>
      </c>
      <c r="BV115" s="110">
        <v>0</v>
      </c>
      <c r="BW115" s="110">
        <v>0</v>
      </c>
      <c r="BX115" s="110">
        <v>0</v>
      </c>
      <c r="BY115" s="110">
        <v>0</v>
      </c>
      <c r="BZ115" s="110">
        <v>0</v>
      </c>
      <c r="CA115" s="110">
        <v>0</v>
      </c>
      <c r="CB115" s="110">
        <v>0</v>
      </c>
      <c r="CC115" s="110">
        <v>0</v>
      </c>
      <c r="CD115" s="110">
        <v>0</v>
      </c>
      <c r="CE115" s="110">
        <v>0</v>
      </c>
      <c r="CF115" s="110">
        <v>0</v>
      </c>
      <c r="CG115" s="110">
        <v>0</v>
      </c>
      <c r="CH115" s="110">
        <v>0</v>
      </c>
      <c r="CI115" s="110">
        <v>0</v>
      </c>
      <c r="CJ115" s="110">
        <v>0</v>
      </c>
      <c r="CK115" s="110">
        <v>0</v>
      </c>
      <c r="CL115" s="110">
        <v>0</v>
      </c>
      <c r="CM115" s="110">
        <v>0</v>
      </c>
      <c r="CN115" s="110">
        <v>0</v>
      </c>
      <c r="CO115" s="110">
        <v>0</v>
      </c>
      <c r="CP115" s="110">
        <v>0</v>
      </c>
      <c r="CQ115" s="110">
        <v>0</v>
      </c>
      <c r="CR115" s="110">
        <v>0</v>
      </c>
      <c r="CS115" s="110">
        <v>0</v>
      </c>
      <c r="CT115" s="110">
        <v>0</v>
      </c>
      <c r="CU115" s="110">
        <v>0</v>
      </c>
      <c r="CV115" s="110">
        <v>0</v>
      </c>
      <c r="CW115" s="199">
        <v>0</v>
      </c>
    </row>
    <row r="116" spans="1:101" s="72" customFormat="1" ht="20.100000000000001" customHeight="1" x14ac:dyDescent="0.25">
      <c r="A116" s="119" t="s">
        <v>137</v>
      </c>
      <c r="B116" s="92">
        <v>0</v>
      </c>
      <c r="C116" s="173">
        <v>0</v>
      </c>
      <c r="D116" s="173">
        <v>0</v>
      </c>
      <c r="E116" s="173">
        <v>0</v>
      </c>
      <c r="F116" s="173">
        <v>0</v>
      </c>
      <c r="G116" s="173">
        <v>0</v>
      </c>
      <c r="H116" s="173">
        <v>0</v>
      </c>
      <c r="I116" s="173">
        <v>0</v>
      </c>
      <c r="J116" s="173">
        <v>0</v>
      </c>
      <c r="K116" s="173">
        <v>0</v>
      </c>
      <c r="L116" s="173">
        <v>0</v>
      </c>
      <c r="M116" s="173">
        <v>0</v>
      </c>
      <c r="N116" s="173">
        <v>0</v>
      </c>
      <c r="O116" s="173">
        <v>0</v>
      </c>
      <c r="P116" s="173">
        <v>0</v>
      </c>
      <c r="Q116" s="173">
        <v>0</v>
      </c>
      <c r="R116" s="173">
        <v>0</v>
      </c>
      <c r="S116" s="173">
        <v>0</v>
      </c>
      <c r="T116" s="173">
        <v>0</v>
      </c>
      <c r="U116" s="173">
        <v>0</v>
      </c>
      <c r="V116" s="173">
        <v>0</v>
      </c>
      <c r="W116" s="173">
        <v>0</v>
      </c>
      <c r="X116" s="173">
        <v>0</v>
      </c>
      <c r="Y116" s="173">
        <v>0</v>
      </c>
      <c r="Z116" s="173">
        <v>0</v>
      </c>
      <c r="AA116" s="173">
        <v>0</v>
      </c>
      <c r="AB116" s="173">
        <v>0</v>
      </c>
      <c r="AC116" s="173">
        <v>0</v>
      </c>
      <c r="AD116" s="173">
        <v>0</v>
      </c>
      <c r="AE116" s="173">
        <v>0</v>
      </c>
      <c r="AF116" s="173">
        <v>0</v>
      </c>
      <c r="AG116" s="173">
        <v>0</v>
      </c>
      <c r="AH116" s="173">
        <v>0</v>
      </c>
      <c r="AI116" s="173">
        <v>0</v>
      </c>
      <c r="AJ116" s="173">
        <v>0</v>
      </c>
      <c r="AK116" s="173">
        <v>0</v>
      </c>
      <c r="AL116" s="173">
        <v>0</v>
      </c>
      <c r="AM116" s="173">
        <v>0</v>
      </c>
      <c r="AN116" s="173">
        <v>0</v>
      </c>
      <c r="AO116" s="173">
        <v>0</v>
      </c>
      <c r="AP116" s="173">
        <v>0</v>
      </c>
      <c r="AQ116" s="173">
        <v>0</v>
      </c>
      <c r="AR116" s="173">
        <v>0</v>
      </c>
      <c r="AS116" s="173">
        <v>0</v>
      </c>
      <c r="AT116" s="173">
        <v>0</v>
      </c>
      <c r="AU116" s="173">
        <v>0</v>
      </c>
      <c r="AV116" s="173">
        <v>0</v>
      </c>
      <c r="AW116" s="173">
        <v>0</v>
      </c>
      <c r="AX116" s="173">
        <v>0</v>
      </c>
      <c r="AY116" s="173">
        <v>0</v>
      </c>
      <c r="AZ116" s="173">
        <v>0</v>
      </c>
      <c r="BA116" s="173">
        <v>0</v>
      </c>
      <c r="BB116" s="173">
        <v>0</v>
      </c>
      <c r="BC116" s="173">
        <v>0</v>
      </c>
      <c r="BD116" s="173">
        <v>0</v>
      </c>
      <c r="BE116" s="173">
        <v>0</v>
      </c>
      <c r="BF116" s="173">
        <v>0</v>
      </c>
      <c r="BG116" s="173">
        <v>0</v>
      </c>
      <c r="BH116" s="173">
        <v>0</v>
      </c>
      <c r="BI116" s="173">
        <v>0</v>
      </c>
      <c r="BJ116" s="173">
        <v>0</v>
      </c>
      <c r="BK116" s="173">
        <v>0</v>
      </c>
      <c r="BL116" s="173">
        <v>0</v>
      </c>
      <c r="BM116" s="173">
        <v>0</v>
      </c>
      <c r="BN116" s="173">
        <v>0</v>
      </c>
      <c r="BO116" s="173">
        <v>0</v>
      </c>
      <c r="BP116" s="173">
        <v>0</v>
      </c>
      <c r="BQ116" s="173">
        <v>0</v>
      </c>
      <c r="BR116" s="173">
        <v>0</v>
      </c>
      <c r="BS116" s="173">
        <v>0</v>
      </c>
      <c r="BT116" s="173">
        <v>0</v>
      </c>
      <c r="BU116" s="173">
        <v>0</v>
      </c>
      <c r="BV116" s="173">
        <v>0</v>
      </c>
      <c r="BW116" s="173">
        <v>0</v>
      </c>
      <c r="BX116" s="173">
        <v>0</v>
      </c>
      <c r="BY116" s="173">
        <v>0</v>
      </c>
      <c r="BZ116" s="173">
        <v>0</v>
      </c>
      <c r="CA116" s="173">
        <v>0</v>
      </c>
      <c r="CB116" s="173">
        <v>0</v>
      </c>
      <c r="CC116" s="173">
        <v>0</v>
      </c>
      <c r="CD116" s="173">
        <v>0</v>
      </c>
      <c r="CE116" s="173">
        <v>0</v>
      </c>
      <c r="CF116" s="173">
        <v>0</v>
      </c>
      <c r="CG116" s="173">
        <v>0</v>
      </c>
      <c r="CH116" s="173">
        <v>0</v>
      </c>
      <c r="CI116" s="173">
        <v>0</v>
      </c>
      <c r="CJ116" s="173">
        <v>0</v>
      </c>
      <c r="CK116" s="173">
        <v>0</v>
      </c>
      <c r="CL116" s="173">
        <v>0</v>
      </c>
      <c r="CM116" s="173">
        <v>0</v>
      </c>
      <c r="CN116" s="173">
        <v>0</v>
      </c>
      <c r="CO116" s="173">
        <v>0</v>
      </c>
      <c r="CP116" s="173">
        <v>0</v>
      </c>
      <c r="CQ116" s="173">
        <v>0</v>
      </c>
      <c r="CR116" s="173">
        <v>0</v>
      </c>
      <c r="CS116" s="173">
        <v>0</v>
      </c>
      <c r="CT116" s="173">
        <v>0</v>
      </c>
      <c r="CU116" s="173">
        <v>0</v>
      </c>
      <c r="CV116" s="173">
        <v>0</v>
      </c>
      <c r="CW116" s="174">
        <v>0</v>
      </c>
    </row>
    <row r="117" spans="1:101" s="72" customFormat="1" ht="20.100000000000001" customHeight="1" x14ac:dyDescent="0.25">
      <c r="A117" s="94" t="s">
        <v>109</v>
      </c>
      <c r="B117" s="112" t="str">
        <f t="shared" ref="B117:BO117" si="112">$A117</f>
        <v>Gebrauchsgut 2</v>
      </c>
      <c r="C117" s="120" t="str">
        <f t="shared" si="112"/>
        <v>Gebrauchsgut 2</v>
      </c>
      <c r="D117" s="120" t="str">
        <f t="shared" si="112"/>
        <v>Gebrauchsgut 2</v>
      </c>
      <c r="E117" s="120" t="str">
        <f t="shared" si="112"/>
        <v>Gebrauchsgut 2</v>
      </c>
      <c r="F117" s="120" t="str">
        <f t="shared" si="112"/>
        <v>Gebrauchsgut 2</v>
      </c>
      <c r="G117" s="120" t="str">
        <f t="shared" si="112"/>
        <v>Gebrauchsgut 2</v>
      </c>
      <c r="H117" s="120" t="str">
        <f t="shared" si="112"/>
        <v>Gebrauchsgut 2</v>
      </c>
      <c r="I117" s="120" t="str">
        <f t="shared" si="112"/>
        <v>Gebrauchsgut 2</v>
      </c>
      <c r="J117" s="120" t="str">
        <f t="shared" si="112"/>
        <v>Gebrauchsgut 2</v>
      </c>
      <c r="K117" s="120" t="str">
        <f t="shared" si="112"/>
        <v>Gebrauchsgut 2</v>
      </c>
      <c r="L117" s="120" t="str">
        <f t="shared" si="112"/>
        <v>Gebrauchsgut 2</v>
      </c>
      <c r="M117" s="120" t="str">
        <f t="shared" si="112"/>
        <v>Gebrauchsgut 2</v>
      </c>
      <c r="N117" s="120" t="str">
        <f t="shared" si="112"/>
        <v>Gebrauchsgut 2</v>
      </c>
      <c r="O117" s="120" t="str">
        <f t="shared" si="112"/>
        <v>Gebrauchsgut 2</v>
      </c>
      <c r="P117" s="120" t="str">
        <f t="shared" si="112"/>
        <v>Gebrauchsgut 2</v>
      </c>
      <c r="Q117" s="120" t="str">
        <f t="shared" si="112"/>
        <v>Gebrauchsgut 2</v>
      </c>
      <c r="R117" s="120" t="str">
        <f t="shared" si="112"/>
        <v>Gebrauchsgut 2</v>
      </c>
      <c r="S117" s="120" t="str">
        <f t="shared" si="112"/>
        <v>Gebrauchsgut 2</v>
      </c>
      <c r="T117" s="120" t="str">
        <f t="shared" si="112"/>
        <v>Gebrauchsgut 2</v>
      </c>
      <c r="U117" s="120" t="str">
        <f t="shared" si="112"/>
        <v>Gebrauchsgut 2</v>
      </c>
      <c r="V117" s="120" t="str">
        <f t="shared" si="112"/>
        <v>Gebrauchsgut 2</v>
      </c>
      <c r="W117" s="120" t="str">
        <f t="shared" si="112"/>
        <v>Gebrauchsgut 2</v>
      </c>
      <c r="X117" s="120" t="str">
        <f t="shared" si="112"/>
        <v>Gebrauchsgut 2</v>
      </c>
      <c r="Y117" s="120" t="str">
        <f t="shared" si="112"/>
        <v>Gebrauchsgut 2</v>
      </c>
      <c r="Z117" s="120" t="str">
        <f t="shared" si="112"/>
        <v>Gebrauchsgut 2</v>
      </c>
      <c r="AA117" s="120" t="str">
        <f t="shared" si="112"/>
        <v>Gebrauchsgut 2</v>
      </c>
      <c r="AB117" s="120" t="str">
        <f t="shared" si="112"/>
        <v>Gebrauchsgut 2</v>
      </c>
      <c r="AC117" s="120" t="str">
        <f t="shared" si="112"/>
        <v>Gebrauchsgut 2</v>
      </c>
      <c r="AD117" s="120" t="str">
        <f t="shared" si="112"/>
        <v>Gebrauchsgut 2</v>
      </c>
      <c r="AE117" s="120" t="str">
        <f t="shared" si="112"/>
        <v>Gebrauchsgut 2</v>
      </c>
      <c r="AF117" s="120" t="str">
        <f t="shared" si="112"/>
        <v>Gebrauchsgut 2</v>
      </c>
      <c r="AG117" s="120" t="str">
        <f t="shared" si="112"/>
        <v>Gebrauchsgut 2</v>
      </c>
      <c r="AH117" s="120" t="str">
        <f t="shared" si="112"/>
        <v>Gebrauchsgut 2</v>
      </c>
      <c r="AI117" s="120" t="str">
        <f t="shared" si="112"/>
        <v>Gebrauchsgut 2</v>
      </c>
      <c r="AJ117" s="120" t="str">
        <f t="shared" si="112"/>
        <v>Gebrauchsgut 2</v>
      </c>
      <c r="AK117" s="120" t="str">
        <f t="shared" si="112"/>
        <v>Gebrauchsgut 2</v>
      </c>
      <c r="AL117" s="120" t="str">
        <f t="shared" si="112"/>
        <v>Gebrauchsgut 2</v>
      </c>
      <c r="AM117" s="120" t="str">
        <f t="shared" si="112"/>
        <v>Gebrauchsgut 2</v>
      </c>
      <c r="AN117" s="120" t="str">
        <f t="shared" si="112"/>
        <v>Gebrauchsgut 2</v>
      </c>
      <c r="AO117" s="120" t="str">
        <f t="shared" si="112"/>
        <v>Gebrauchsgut 2</v>
      </c>
      <c r="AP117" s="120" t="str">
        <f t="shared" si="112"/>
        <v>Gebrauchsgut 2</v>
      </c>
      <c r="AQ117" s="120" t="str">
        <f t="shared" si="112"/>
        <v>Gebrauchsgut 2</v>
      </c>
      <c r="AR117" s="120" t="str">
        <f t="shared" si="112"/>
        <v>Gebrauchsgut 2</v>
      </c>
      <c r="AS117" s="120" t="str">
        <f t="shared" si="112"/>
        <v>Gebrauchsgut 2</v>
      </c>
      <c r="AT117" s="120" t="str">
        <f t="shared" si="112"/>
        <v>Gebrauchsgut 2</v>
      </c>
      <c r="AU117" s="120" t="str">
        <f t="shared" si="112"/>
        <v>Gebrauchsgut 2</v>
      </c>
      <c r="AV117" s="120" t="str">
        <f t="shared" si="112"/>
        <v>Gebrauchsgut 2</v>
      </c>
      <c r="AW117" s="120" t="str">
        <f t="shared" si="112"/>
        <v>Gebrauchsgut 2</v>
      </c>
      <c r="AX117" s="120" t="str">
        <f t="shared" si="112"/>
        <v>Gebrauchsgut 2</v>
      </c>
      <c r="AY117" s="120" t="str">
        <f t="shared" si="112"/>
        <v>Gebrauchsgut 2</v>
      </c>
      <c r="AZ117" s="120" t="str">
        <f t="shared" si="112"/>
        <v>Gebrauchsgut 2</v>
      </c>
      <c r="BA117" s="120" t="str">
        <f t="shared" si="112"/>
        <v>Gebrauchsgut 2</v>
      </c>
      <c r="BB117" s="120" t="str">
        <f t="shared" si="112"/>
        <v>Gebrauchsgut 2</v>
      </c>
      <c r="BC117" s="120" t="str">
        <f t="shared" si="112"/>
        <v>Gebrauchsgut 2</v>
      </c>
      <c r="BD117" s="120" t="str">
        <f t="shared" si="112"/>
        <v>Gebrauchsgut 2</v>
      </c>
      <c r="BE117" s="120" t="str">
        <f t="shared" si="112"/>
        <v>Gebrauchsgut 2</v>
      </c>
      <c r="BF117" s="120" t="str">
        <f t="shared" si="112"/>
        <v>Gebrauchsgut 2</v>
      </c>
      <c r="BG117" s="120" t="str">
        <f t="shared" si="112"/>
        <v>Gebrauchsgut 2</v>
      </c>
      <c r="BH117" s="120" t="str">
        <f t="shared" si="112"/>
        <v>Gebrauchsgut 2</v>
      </c>
      <c r="BI117" s="120" t="str">
        <f t="shared" si="112"/>
        <v>Gebrauchsgut 2</v>
      </c>
      <c r="BJ117" s="120" t="str">
        <f t="shared" si="112"/>
        <v>Gebrauchsgut 2</v>
      </c>
      <c r="BK117" s="120" t="str">
        <f t="shared" si="112"/>
        <v>Gebrauchsgut 2</v>
      </c>
      <c r="BL117" s="120" t="str">
        <f t="shared" si="112"/>
        <v>Gebrauchsgut 2</v>
      </c>
      <c r="BM117" s="120" t="str">
        <f t="shared" si="112"/>
        <v>Gebrauchsgut 2</v>
      </c>
      <c r="BN117" s="120" t="str">
        <f>$A117</f>
        <v>Gebrauchsgut 2</v>
      </c>
      <c r="BO117" s="120" t="str">
        <f t="shared" si="112"/>
        <v>Gebrauchsgut 2</v>
      </c>
      <c r="BP117" s="120" t="str">
        <f t="shared" ref="BP117:CW117" si="113">$A117</f>
        <v>Gebrauchsgut 2</v>
      </c>
      <c r="BQ117" s="120" t="str">
        <f t="shared" si="113"/>
        <v>Gebrauchsgut 2</v>
      </c>
      <c r="BR117" s="120" t="str">
        <f t="shared" si="113"/>
        <v>Gebrauchsgut 2</v>
      </c>
      <c r="BS117" s="120" t="str">
        <f t="shared" si="113"/>
        <v>Gebrauchsgut 2</v>
      </c>
      <c r="BT117" s="120" t="str">
        <f t="shared" si="113"/>
        <v>Gebrauchsgut 2</v>
      </c>
      <c r="BU117" s="120" t="str">
        <f t="shared" si="113"/>
        <v>Gebrauchsgut 2</v>
      </c>
      <c r="BV117" s="120" t="str">
        <f t="shared" si="113"/>
        <v>Gebrauchsgut 2</v>
      </c>
      <c r="BW117" s="120" t="str">
        <f t="shared" si="113"/>
        <v>Gebrauchsgut 2</v>
      </c>
      <c r="BX117" s="120" t="str">
        <f t="shared" si="113"/>
        <v>Gebrauchsgut 2</v>
      </c>
      <c r="BY117" s="120" t="str">
        <f t="shared" si="113"/>
        <v>Gebrauchsgut 2</v>
      </c>
      <c r="BZ117" s="120" t="str">
        <f t="shared" si="113"/>
        <v>Gebrauchsgut 2</v>
      </c>
      <c r="CA117" s="120" t="str">
        <f t="shared" si="113"/>
        <v>Gebrauchsgut 2</v>
      </c>
      <c r="CB117" s="120" t="str">
        <f t="shared" si="113"/>
        <v>Gebrauchsgut 2</v>
      </c>
      <c r="CC117" s="120" t="str">
        <f t="shared" si="113"/>
        <v>Gebrauchsgut 2</v>
      </c>
      <c r="CD117" s="120" t="str">
        <f t="shared" si="113"/>
        <v>Gebrauchsgut 2</v>
      </c>
      <c r="CE117" s="120" t="str">
        <f t="shared" si="113"/>
        <v>Gebrauchsgut 2</v>
      </c>
      <c r="CF117" s="120" t="str">
        <f t="shared" si="113"/>
        <v>Gebrauchsgut 2</v>
      </c>
      <c r="CG117" s="120" t="str">
        <f t="shared" si="113"/>
        <v>Gebrauchsgut 2</v>
      </c>
      <c r="CH117" s="120" t="str">
        <f t="shared" si="113"/>
        <v>Gebrauchsgut 2</v>
      </c>
      <c r="CI117" s="120" t="str">
        <f t="shared" si="113"/>
        <v>Gebrauchsgut 2</v>
      </c>
      <c r="CJ117" s="120" t="str">
        <f t="shared" si="113"/>
        <v>Gebrauchsgut 2</v>
      </c>
      <c r="CK117" s="120" t="str">
        <f t="shared" si="113"/>
        <v>Gebrauchsgut 2</v>
      </c>
      <c r="CL117" s="120" t="str">
        <f t="shared" si="113"/>
        <v>Gebrauchsgut 2</v>
      </c>
      <c r="CM117" s="120" t="str">
        <f t="shared" si="113"/>
        <v>Gebrauchsgut 2</v>
      </c>
      <c r="CN117" s="120" t="str">
        <f t="shared" si="113"/>
        <v>Gebrauchsgut 2</v>
      </c>
      <c r="CO117" s="120" t="str">
        <f t="shared" si="113"/>
        <v>Gebrauchsgut 2</v>
      </c>
      <c r="CP117" s="120" t="str">
        <f t="shared" si="113"/>
        <v>Gebrauchsgut 2</v>
      </c>
      <c r="CQ117" s="120" t="str">
        <f t="shared" si="113"/>
        <v>Gebrauchsgut 2</v>
      </c>
      <c r="CR117" s="120" t="str">
        <f t="shared" si="113"/>
        <v>Gebrauchsgut 2</v>
      </c>
      <c r="CS117" s="120" t="str">
        <f t="shared" si="113"/>
        <v>Gebrauchsgut 2</v>
      </c>
      <c r="CT117" s="120" t="str">
        <f t="shared" si="113"/>
        <v>Gebrauchsgut 2</v>
      </c>
      <c r="CU117" s="120" t="str">
        <f t="shared" si="113"/>
        <v>Gebrauchsgut 2</v>
      </c>
      <c r="CV117" s="120" t="str">
        <f t="shared" si="113"/>
        <v>Gebrauchsgut 2</v>
      </c>
      <c r="CW117" s="200" t="str">
        <f t="shared" si="113"/>
        <v>Gebrauchsgut 2</v>
      </c>
    </row>
    <row r="118" spans="1:101" s="72" customFormat="1" ht="20.100000000000001" customHeight="1" x14ac:dyDescent="0.25">
      <c r="A118" s="121" t="s">
        <v>136</v>
      </c>
      <c r="B118" s="112">
        <v>0</v>
      </c>
      <c r="C118" s="120">
        <v>0</v>
      </c>
      <c r="D118" s="120">
        <v>0</v>
      </c>
      <c r="E118" s="120">
        <v>0</v>
      </c>
      <c r="F118" s="120">
        <v>0</v>
      </c>
      <c r="G118" s="120">
        <v>0</v>
      </c>
      <c r="H118" s="120">
        <v>0</v>
      </c>
      <c r="I118" s="120">
        <v>0</v>
      </c>
      <c r="J118" s="120">
        <v>0</v>
      </c>
      <c r="K118" s="120">
        <v>0</v>
      </c>
      <c r="L118" s="120">
        <v>0</v>
      </c>
      <c r="M118" s="120">
        <v>0</v>
      </c>
      <c r="N118" s="120">
        <v>0</v>
      </c>
      <c r="O118" s="120">
        <v>0</v>
      </c>
      <c r="P118" s="120">
        <v>0</v>
      </c>
      <c r="Q118" s="120">
        <v>0</v>
      </c>
      <c r="R118" s="120">
        <v>0</v>
      </c>
      <c r="S118" s="120">
        <v>0</v>
      </c>
      <c r="T118" s="120">
        <v>0</v>
      </c>
      <c r="U118" s="120">
        <v>0</v>
      </c>
      <c r="V118" s="120">
        <v>0</v>
      </c>
      <c r="W118" s="120">
        <v>0</v>
      </c>
      <c r="X118" s="120">
        <v>0</v>
      </c>
      <c r="Y118" s="120">
        <v>0</v>
      </c>
      <c r="Z118" s="120">
        <v>0</v>
      </c>
      <c r="AA118" s="120">
        <v>0</v>
      </c>
      <c r="AB118" s="120">
        <v>0</v>
      </c>
      <c r="AC118" s="120">
        <v>0</v>
      </c>
      <c r="AD118" s="120">
        <v>0</v>
      </c>
      <c r="AE118" s="120">
        <v>0</v>
      </c>
      <c r="AF118" s="120">
        <v>0</v>
      </c>
      <c r="AG118" s="120">
        <v>0</v>
      </c>
      <c r="AH118" s="120">
        <v>0</v>
      </c>
      <c r="AI118" s="120">
        <v>0</v>
      </c>
      <c r="AJ118" s="120">
        <v>0</v>
      </c>
      <c r="AK118" s="120">
        <v>0</v>
      </c>
      <c r="AL118" s="120">
        <v>0</v>
      </c>
      <c r="AM118" s="120">
        <v>0</v>
      </c>
      <c r="AN118" s="120">
        <v>0</v>
      </c>
      <c r="AO118" s="120">
        <v>0</v>
      </c>
      <c r="AP118" s="120">
        <v>0</v>
      </c>
      <c r="AQ118" s="120">
        <v>0</v>
      </c>
      <c r="AR118" s="120">
        <v>0</v>
      </c>
      <c r="AS118" s="120">
        <v>0</v>
      </c>
      <c r="AT118" s="120">
        <v>0</v>
      </c>
      <c r="AU118" s="120">
        <v>0</v>
      </c>
      <c r="AV118" s="120">
        <v>0</v>
      </c>
      <c r="AW118" s="120">
        <v>0</v>
      </c>
      <c r="AX118" s="120">
        <v>0</v>
      </c>
      <c r="AY118" s="120">
        <v>0</v>
      </c>
      <c r="AZ118" s="120">
        <v>0</v>
      </c>
      <c r="BA118" s="120">
        <v>0</v>
      </c>
      <c r="BB118" s="120">
        <v>0</v>
      </c>
      <c r="BC118" s="120">
        <v>0</v>
      </c>
      <c r="BD118" s="120">
        <v>0</v>
      </c>
      <c r="BE118" s="120">
        <v>0</v>
      </c>
      <c r="BF118" s="120">
        <v>0</v>
      </c>
      <c r="BG118" s="120">
        <v>0</v>
      </c>
      <c r="BH118" s="120">
        <v>0</v>
      </c>
      <c r="BI118" s="120">
        <v>0</v>
      </c>
      <c r="BJ118" s="120">
        <v>0</v>
      </c>
      <c r="BK118" s="120">
        <v>0</v>
      </c>
      <c r="BL118" s="120">
        <v>0</v>
      </c>
      <c r="BM118" s="120">
        <v>0</v>
      </c>
      <c r="BN118" s="120">
        <v>0</v>
      </c>
      <c r="BO118" s="120">
        <v>0</v>
      </c>
      <c r="BP118" s="120">
        <v>0</v>
      </c>
      <c r="BQ118" s="120">
        <v>0</v>
      </c>
      <c r="BR118" s="120">
        <v>0</v>
      </c>
      <c r="BS118" s="120">
        <v>0</v>
      </c>
      <c r="BT118" s="120">
        <v>0</v>
      </c>
      <c r="BU118" s="120">
        <v>0</v>
      </c>
      <c r="BV118" s="120">
        <v>0</v>
      </c>
      <c r="BW118" s="120">
        <v>0</v>
      </c>
      <c r="BX118" s="120">
        <v>0</v>
      </c>
      <c r="BY118" s="120">
        <v>0</v>
      </c>
      <c r="BZ118" s="120">
        <v>0</v>
      </c>
      <c r="CA118" s="120">
        <v>0</v>
      </c>
      <c r="CB118" s="120">
        <v>0</v>
      </c>
      <c r="CC118" s="120">
        <v>0</v>
      </c>
      <c r="CD118" s="120">
        <v>0</v>
      </c>
      <c r="CE118" s="120">
        <v>0</v>
      </c>
      <c r="CF118" s="120">
        <v>0</v>
      </c>
      <c r="CG118" s="120">
        <v>0</v>
      </c>
      <c r="CH118" s="120">
        <v>0</v>
      </c>
      <c r="CI118" s="120">
        <v>0</v>
      </c>
      <c r="CJ118" s="120">
        <v>0</v>
      </c>
      <c r="CK118" s="120">
        <v>0</v>
      </c>
      <c r="CL118" s="120">
        <v>0</v>
      </c>
      <c r="CM118" s="120">
        <v>0</v>
      </c>
      <c r="CN118" s="120">
        <v>0</v>
      </c>
      <c r="CO118" s="120">
        <v>0</v>
      </c>
      <c r="CP118" s="120">
        <v>0</v>
      </c>
      <c r="CQ118" s="120">
        <v>0</v>
      </c>
      <c r="CR118" s="120">
        <v>0</v>
      </c>
      <c r="CS118" s="120">
        <v>0</v>
      </c>
      <c r="CT118" s="120">
        <v>0</v>
      </c>
      <c r="CU118" s="120">
        <v>0</v>
      </c>
      <c r="CV118" s="120">
        <v>0</v>
      </c>
      <c r="CW118" s="200">
        <v>0</v>
      </c>
    </row>
    <row r="119" spans="1:101" s="72" customFormat="1" ht="20.100000000000001" customHeight="1" x14ac:dyDescent="0.25">
      <c r="A119" s="121" t="s">
        <v>137</v>
      </c>
      <c r="B119" s="97">
        <v>0</v>
      </c>
      <c r="C119" s="179">
        <v>0</v>
      </c>
      <c r="D119" s="179">
        <v>0</v>
      </c>
      <c r="E119" s="179">
        <v>0</v>
      </c>
      <c r="F119" s="179">
        <v>0</v>
      </c>
      <c r="G119" s="179">
        <v>0</v>
      </c>
      <c r="H119" s="179">
        <v>0</v>
      </c>
      <c r="I119" s="179">
        <v>0</v>
      </c>
      <c r="J119" s="179">
        <v>0</v>
      </c>
      <c r="K119" s="179">
        <v>0</v>
      </c>
      <c r="L119" s="179">
        <v>0</v>
      </c>
      <c r="M119" s="179">
        <v>0</v>
      </c>
      <c r="N119" s="179">
        <v>0</v>
      </c>
      <c r="O119" s="179">
        <v>0</v>
      </c>
      <c r="P119" s="179">
        <v>0</v>
      </c>
      <c r="Q119" s="179">
        <v>0</v>
      </c>
      <c r="R119" s="179">
        <v>0</v>
      </c>
      <c r="S119" s="179">
        <v>0</v>
      </c>
      <c r="T119" s="179">
        <v>0</v>
      </c>
      <c r="U119" s="179">
        <v>0</v>
      </c>
      <c r="V119" s="179">
        <v>0</v>
      </c>
      <c r="W119" s="179">
        <v>0</v>
      </c>
      <c r="X119" s="179">
        <v>0</v>
      </c>
      <c r="Y119" s="179">
        <v>0</v>
      </c>
      <c r="Z119" s="179">
        <v>0</v>
      </c>
      <c r="AA119" s="179">
        <v>0</v>
      </c>
      <c r="AB119" s="179">
        <v>0</v>
      </c>
      <c r="AC119" s="179">
        <v>0</v>
      </c>
      <c r="AD119" s="179">
        <v>0</v>
      </c>
      <c r="AE119" s="179">
        <v>0</v>
      </c>
      <c r="AF119" s="179">
        <v>0</v>
      </c>
      <c r="AG119" s="179">
        <v>0</v>
      </c>
      <c r="AH119" s="179">
        <v>0</v>
      </c>
      <c r="AI119" s="179">
        <v>0</v>
      </c>
      <c r="AJ119" s="179">
        <v>0</v>
      </c>
      <c r="AK119" s="179">
        <v>0</v>
      </c>
      <c r="AL119" s="179">
        <v>0</v>
      </c>
      <c r="AM119" s="179">
        <v>0</v>
      </c>
      <c r="AN119" s="179">
        <v>0</v>
      </c>
      <c r="AO119" s="179">
        <v>0</v>
      </c>
      <c r="AP119" s="179">
        <v>0</v>
      </c>
      <c r="AQ119" s="179">
        <v>0</v>
      </c>
      <c r="AR119" s="179">
        <v>0</v>
      </c>
      <c r="AS119" s="179">
        <v>0</v>
      </c>
      <c r="AT119" s="179">
        <v>0</v>
      </c>
      <c r="AU119" s="179">
        <v>0</v>
      </c>
      <c r="AV119" s="179">
        <v>0</v>
      </c>
      <c r="AW119" s="179">
        <v>0</v>
      </c>
      <c r="AX119" s="179">
        <v>0</v>
      </c>
      <c r="AY119" s="179">
        <v>0</v>
      </c>
      <c r="AZ119" s="179">
        <v>0</v>
      </c>
      <c r="BA119" s="179">
        <v>0</v>
      </c>
      <c r="BB119" s="179">
        <v>0</v>
      </c>
      <c r="BC119" s="179">
        <v>0</v>
      </c>
      <c r="BD119" s="179">
        <v>0</v>
      </c>
      <c r="BE119" s="179">
        <v>0</v>
      </c>
      <c r="BF119" s="179">
        <v>0</v>
      </c>
      <c r="BG119" s="179">
        <v>0</v>
      </c>
      <c r="BH119" s="179">
        <v>0</v>
      </c>
      <c r="BI119" s="179">
        <v>0</v>
      </c>
      <c r="BJ119" s="179">
        <v>0</v>
      </c>
      <c r="BK119" s="179">
        <v>0</v>
      </c>
      <c r="BL119" s="179">
        <v>0</v>
      </c>
      <c r="BM119" s="179">
        <v>0</v>
      </c>
      <c r="BN119" s="179">
        <v>0</v>
      </c>
      <c r="BO119" s="179">
        <v>0</v>
      </c>
      <c r="BP119" s="179">
        <v>0</v>
      </c>
      <c r="BQ119" s="179">
        <v>0</v>
      </c>
      <c r="BR119" s="179">
        <v>0</v>
      </c>
      <c r="BS119" s="179">
        <v>0</v>
      </c>
      <c r="BT119" s="179">
        <v>0</v>
      </c>
      <c r="BU119" s="179">
        <v>0</v>
      </c>
      <c r="BV119" s="179">
        <v>0</v>
      </c>
      <c r="BW119" s="179">
        <v>0</v>
      </c>
      <c r="BX119" s="179">
        <v>0</v>
      </c>
      <c r="BY119" s="179">
        <v>0</v>
      </c>
      <c r="BZ119" s="179">
        <v>0</v>
      </c>
      <c r="CA119" s="179">
        <v>0</v>
      </c>
      <c r="CB119" s="179">
        <v>0</v>
      </c>
      <c r="CC119" s="179">
        <v>0</v>
      </c>
      <c r="CD119" s="179">
        <v>0</v>
      </c>
      <c r="CE119" s="179">
        <v>0</v>
      </c>
      <c r="CF119" s="179">
        <v>0</v>
      </c>
      <c r="CG119" s="179">
        <v>0</v>
      </c>
      <c r="CH119" s="179">
        <v>0</v>
      </c>
      <c r="CI119" s="179">
        <v>0</v>
      </c>
      <c r="CJ119" s="179">
        <v>0</v>
      </c>
      <c r="CK119" s="179">
        <v>0</v>
      </c>
      <c r="CL119" s="179">
        <v>0</v>
      </c>
      <c r="CM119" s="179">
        <v>0</v>
      </c>
      <c r="CN119" s="179">
        <v>0</v>
      </c>
      <c r="CO119" s="179">
        <v>0</v>
      </c>
      <c r="CP119" s="179">
        <v>0</v>
      </c>
      <c r="CQ119" s="179">
        <v>0</v>
      </c>
      <c r="CR119" s="179">
        <v>0</v>
      </c>
      <c r="CS119" s="179">
        <v>0</v>
      </c>
      <c r="CT119" s="179">
        <v>0</v>
      </c>
      <c r="CU119" s="179">
        <v>0</v>
      </c>
      <c r="CV119" s="179">
        <v>0</v>
      </c>
      <c r="CW119" s="180">
        <v>0</v>
      </c>
    </row>
    <row r="120" spans="1:101" s="72" customFormat="1" ht="20.100000000000001" customHeight="1" x14ac:dyDescent="0.25">
      <c r="A120" s="89" t="s">
        <v>110</v>
      </c>
      <c r="B120" s="90" t="str">
        <f t="shared" ref="B120:BO120" si="114">$A120</f>
        <v>Gebrauchsgut 3</v>
      </c>
      <c r="C120" s="118" t="str">
        <f t="shared" si="114"/>
        <v>Gebrauchsgut 3</v>
      </c>
      <c r="D120" s="118" t="str">
        <f t="shared" si="114"/>
        <v>Gebrauchsgut 3</v>
      </c>
      <c r="E120" s="118" t="str">
        <f t="shared" si="114"/>
        <v>Gebrauchsgut 3</v>
      </c>
      <c r="F120" s="118" t="str">
        <f t="shared" si="114"/>
        <v>Gebrauchsgut 3</v>
      </c>
      <c r="G120" s="118" t="str">
        <f t="shared" si="114"/>
        <v>Gebrauchsgut 3</v>
      </c>
      <c r="H120" s="118" t="str">
        <f t="shared" si="114"/>
        <v>Gebrauchsgut 3</v>
      </c>
      <c r="I120" s="118" t="str">
        <f t="shared" si="114"/>
        <v>Gebrauchsgut 3</v>
      </c>
      <c r="J120" s="118" t="str">
        <f t="shared" si="114"/>
        <v>Gebrauchsgut 3</v>
      </c>
      <c r="K120" s="118" t="str">
        <f t="shared" si="114"/>
        <v>Gebrauchsgut 3</v>
      </c>
      <c r="L120" s="118" t="str">
        <f t="shared" si="114"/>
        <v>Gebrauchsgut 3</v>
      </c>
      <c r="M120" s="118" t="str">
        <f t="shared" si="114"/>
        <v>Gebrauchsgut 3</v>
      </c>
      <c r="N120" s="118" t="str">
        <f t="shared" si="114"/>
        <v>Gebrauchsgut 3</v>
      </c>
      <c r="O120" s="118" t="str">
        <f t="shared" si="114"/>
        <v>Gebrauchsgut 3</v>
      </c>
      <c r="P120" s="118" t="str">
        <f t="shared" si="114"/>
        <v>Gebrauchsgut 3</v>
      </c>
      <c r="Q120" s="118" t="str">
        <f t="shared" si="114"/>
        <v>Gebrauchsgut 3</v>
      </c>
      <c r="R120" s="118" t="str">
        <f t="shared" si="114"/>
        <v>Gebrauchsgut 3</v>
      </c>
      <c r="S120" s="118" t="str">
        <f t="shared" si="114"/>
        <v>Gebrauchsgut 3</v>
      </c>
      <c r="T120" s="118" t="str">
        <f t="shared" si="114"/>
        <v>Gebrauchsgut 3</v>
      </c>
      <c r="U120" s="118" t="str">
        <f t="shared" si="114"/>
        <v>Gebrauchsgut 3</v>
      </c>
      <c r="V120" s="118" t="str">
        <f t="shared" si="114"/>
        <v>Gebrauchsgut 3</v>
      </c>
      <c r="W120" s="118" t="str">
        <f t="shared" si="114"/>
        <v>Gebrauchsgut 3</v>
      </c>
      <c r="X120" s="118" t="str">
        <f t="shared" si="114"/>
        <v>Gebrauchsgut 3</v>
      </c>
      <c r="Y120" s="118" t="str">
        <f t="shared" si="114"/>
        <v>Gebrauchsgut 3</v>
      </c>
      <c r="Z120" s="118" t="str">
        <f t="shared" si="114"/>
        <v>Gebrauchsgut 3</v>
      </c>
      <c r="AA120" s="118" t="str">
        <f t="shared" si="114"/>
        <v>Gebrauchsgut 3</v>
      </c>
      <c r="AB120" s="118" t="str">
        <f t="shared" si="114"/>
        <v>Gebrauchsgut 3</v>
      </c>
      <c r="AC120" s="118" t="str">
        <f t="shared" si="114"/>
        <v>Gebrauchsgut 3</v>
      </c>
      <c r="AD120" s="118" t="str">
        <f t="shared" si="114"/>
        <v>Gebrauchsgut 3</v>
      </c>
      <c r="AE120" s="118" t="str">
        <f t="shared" si="114"/>
        <v>Gebrauchsgut 3</v>
      </c>
      <c r="AF120" s="118" t="str">
        <f t="shared" si="114"/>
        <v>Gebrauchsgut 3</v>
      </c>
      <c r="AG120" s="118" t="str">
        <f t="shared" si="114"/>
        <v>Gebrauchsgut 3</v>
      </c>
      <c r="AH120" s="118" t="str">
        <f t="shared" si="114"/>
        <v>Gebrauchsgut 3</v>
      </c>
      <c r="AI120" s="118" t="str">
        <f t="shared" si="114"/>
        <v>Gebrauchsgut 3</v>
      </c>
      <c r="AJ120" s="118" t="str">
        <f t="shared" si="114"/>
        <v>Gebrauchsgut 3</v>
      </c>
      <c r="AK120" s="118" t="str">
        <f t="shared" si="114"/>
        <v>Gebrauchsgut 3</v>
      </c>
      <c r="AL120" s="118" t="str">
        <f t="shared" si="114"/>
        <v>Gebrauchsgut 3</v>
      </c>
      <c r="AM120" s="118" t="str">
        <f t="shared" si="114"/>
        <v>Gebrauchsgut 3</v>
      </c>
      <c r="AN120" s="118" t="str">
        <f t="shared" si="114"/>
        <v>Gebrauchsgut 3</v>
      </c>
      <c r="AO120" s="118" t="str">
        <f t="shared" si="114"/>
        <v>Gebrauchsgut 3</v>
      </c>
      <c r="AP120" s="118" t="str">
        <f t="shared" si="114"/>
        <v>Gebrauchsgut 3</v>
      </c>
      <c r="AQ120" s="118" t="str">
        <f t="shared" si="114"/>
        <v>Gebrauchsgut 3</v>
      </c>
      <c r="AR120" s="118" t="str">
        <f t="shared" si="114"/>
        <v>Gebrauchsgut 3</v>
      </c>
      <c r="AS120" s="118" t="str">
        <f t="shared" si="114"/>
        <v>Gebrauchsgut 3</v>
      </c>
      <c r="AT120" s="118" t="str">
        <f t="shared" si="114"/>
        <v>Gebrauchsgut 3</v>
      </c>
      <c r="AU120" s="118" t="str">
        <f t="shared" si="114"/>
        <v>Gebrauchsgut 3</v>
      </c>
      <c r="AV120" s="118" t="str">
        <f t="shared" si="114"/>
        <v>Gebrauchsgut 3</v>
      </c>
      <c r="AW120" s="118" t="str">
        <f t="shared" si="114"/>
        <v>Gebrauchsgut 3</v>
      </c>
      <c r="AX120" s="118" t="str">
        <f t="shared" si="114"/>
        <v>Gebrauchsgut 3</v>
      </c>
      <c r="AY120" s="118" t="str">
        <f t="shared" si="114"/>
        <v>Gebrauchsgut 3</v>
      </c>
      <c r="AZ120" s="118" t="str">
        <f t="shared" si="114"/>
        <v>Gebrauchsgut 3</v>
      </c>
      <c r="BA120" s="118" t="str">
        <f t="shared" si="114"/>
        <v>Gebrauchsgut 3</v>
      </c>
      <c r="BB120" s="118" t="str">
        <f t="shared" si="114"/>
        <v>Gebrauchsgut 3</v>
      </c>
      <c r="BC120" s="118" t="str">
        <f t="shared" si="114"/>
        <v>Gebrauchsgut 3</v>
      </c>
      <c r="BD120" s="118" t="str">
        <f t="shared" si="114"/>
        <v>Gebrauchsgut 3</v>
      </c>
      <c r="BE120" s="118" t="str">
        <f t="shared" si="114"/>
        <v>Gebrauchsgut 3</v>
      </c>
      <c r="BF120" s="118" t="str">
        <f t="shared" si="114"/>
        <v>Gebrauchsgut 3</v>
      </c>
      <c r="BG120" s="118" t="str">
        <f t="shared" si="114"/>
        <v>Gebrauchsgut 3</v>
      </c>
      <c r="BH120" s="118" t="str">
        <f t="shared" si="114"/>
        <v>Gebrauchsgut 3</v>
      </c>
      <c r="BI120" s="118" t="str">
        <f t="shared" si="114"/>
        <v>Gebrauchsgut 3</v>
      </c>
      <c r="BJ120" s="118" t="str">
        <f t="shared" si="114"/>
        <v>Gebrauchsgut 3</v>
      </c>
      <c r="BK120" s="118" t="str">
        <f t="shared" si="114"/>
        <v>Gebrauchsgut 3</v>
      </c>
      <c r="BL120" s="118" t="str">
        <f t="shared" si="114"/>
        <v>Gebrauchsgut 3</v>
      </c>
      <c r="BM120" s="118" t="str">
        <f t="shared" si="114"/>
        <v>Gebrauchsgut 3</v>
      </c>
      <c r="BN120" s="118" t="str">
        <f>$A120</f>
        <v>Gebrauchsgut 3</v>
      </c>
      <c r="BO120" s="118" t="str">
        <f t="shared" si="114"/>
        <v>Gebrauchsgut 3</v>
      </c>
      <c r="BP120" s="118" t="str">
        <f t="shared" ref="BP120:CW120" si="115">$A120</f>
        <v>Gebrauchsgut 3</v>
      </c>
      <c r="BQ120" s="118" t="str">
        <f t="shared" si="115"/>
        <v>Gebrauchsgut 3</v>
      </c>
      <c r="BR120" s="118" t="str">
        <f t="shared" si="115"/>
        <v>Gebrauchsgut 3</v>
      </c>
      <c r="BS120" s="118" t="str">
        <f t="shared" si="115"/>
        <v>Gebrauchsgut 3</v>
      </c>
      <c r="BT120" s="118" t="str">
        <f t="shared" si="115"/>
        <v>Gebrauchsgut 3</v>
      </c>
      <c r="BU120" s="118" t="str">
        <f t="shared" si="115"/>
        <v>Gebrauchsgut 3</v>
      </c>
      <c r="BV120" s="118" t="str">
        <f t="shared" si="115"/>
        <v>Gebrauchsgut 3</v>
      </c>
      <c r="BW120" s="118" t="str">
        <f t="shared" si="115"/>
        <v>Gebrauchsgut 3</v>
      </c>
      <c r="BX120" s="118" t="str">
        <f t="shared" si="115"/>
        <v>Gebrauchsgut 3</v>
      </c>
      <c r="BY120" s="118" t="str">
        <f t="shared" si="115"/>
        <v>Gebrauchsgut 3</v>
      </c>
      <c r="BZ120" s="118" t="str">
        <f t="shared" si="115"/>
        <v>Gebrauchsgut 3</v>
      </c>
      <c r="CA120" s="118" t="str">
        <f t="shared" si="115"/>
        <v>Gebrauchsgut 3</v>
      </c>
      <c r="CB120" s="118" t="str">
        <f t="shared" si="115"/>
        <v>Gebrauchsgut 3</v>
      </c>
      <c r="CC120" s="118" t="str">
        <f t="shared" si="115"/>
        <v>Gebrauchsgut 3</v>
      </c>
      <c r="CD120" s="118" t="str">
        <f t="shared" si="115"/>
        <v>Gebrauchsgut 3</v>
      </c>
      <c r="CE120" s="118" t="str">
        <f t="shared" si="115"/>
        <v>Gebrauchsgut 3</v>
      </c>
      <c r="CF120" s="118" t="str">
        <f t="shared" si="115"/>
        <v>Gebrauchsgut 3</v>
      </c>
      <c r="CG120" s="118" t="str">
        <f t="shared" si="115"/>
        <v>Gebrauchsgut 3</v>
      </c>
      <c r="CH120" s="118" t="str">
        <f t="shared" si="115"/>
        <v>Gebrauchsgut 3</v>
      </c>
      <c r="CI120" s="118" t="str">
        <f t="shared" si="115"/>
        <v>Gebrauchsgut 3</v>
      </c>
      <c r="CJ120" s="118" t="str">
        <f t="shared" si="115"/>
        <v>Gebrauchsgut 3</v>
      </c>
      <c r="CK120" s="118" t="str">
        <f t="shared" si="115"/>
        <v>Gebrauchsgut 3</v>
      </c>
      <c r="CL120" s="118" t="str">
        <f t="shared" si="115"/>
        <v>Gebrauchsgut 3</v>
      </c>
      <c r="CM120" s="118" t="str">
        <f t="shared" si="115"/>
        <v>Gebrauchsgut 3</v>
      </c>
      <c r="CN120" s="118" t="str">
        <f t="shared" si="115"/>
        <v>Gebrauchsgut 3</v>
      </c>
      <c r="CO120" s="118" t="str">
        <f t="shared" si="115"/>
        <v>Gebrauchsgut 3</v>
      </c>
      <c r="CP120" s="118" t="str">
        <f t="shared" si="115"/>
        <v>Gebrauchsgut 3</v>
      </c>
      <c r="CQ120" s="118" t="str">
        <f t="shared" si="115"/>
        <v>Gebrauchsgut 3</v>
      </c>
      <c r="CR120" s="118" t="str">
        <f t="shared" si="115"/>
        <v>Gebrauchsgut 3</v>
      </c>
      <c r="CS120" s="118" t="str">
        <f t="shared" si="115"/>
        <v>Gebrauchsgut 3</v>
      </c>
      <c r="CT120" s="118" t="str">
        <f t="shared" si="115"/>
        <v>Gebrauchsgut 3</v>
      </c>
      <c r="CU120" s="118" t="str">
        <f t="shared" si="115"/>
        <v>Gebrauchsgut 3</v>
      </c>
      <c r="CV120" s="118" t="str">
        <f t="shared" si="115"/>
        <v>Gebrauchsgut 3</v>
      </c>
      <c r="CW120" s="170" t="str">
        <f t="shared" si="115"/>
        <v>Gebrauchsgut 3</v>
      </c>
    </row>
    <row r="121" spans="1:101" s="72" customFormat="1" ht="20.100000000000001" customHeight="1" x14ac:dyDescent="0.25">
      <c r="A121" s="119" t="s">
        <v>136</v>
      </c>
      <c r="B121" s="111">
        <v>0</v>
      </c>
      <c r="C121" s="110">
        <v>0</v>
      </c>
      <c r="D121" s="110">
        <v>0</v>
      </c>
      <c r="E121" s="110">
        <v>0</v>
      </c>
      <c r="F121" s="110">
        <v>0</v>
      </c>
      <c r="G121" s="110">
        <v>0</v>
      </c>
      <c r="H121" s="110">
        <v>0</v>
      </c>
      <c r="I121" s="110">
        <v>0</v>
      </c>
      <c r="J121" s="110">
        <v>0</v>
      </c>
      <c r="K121" s="110">
        <v>0</v>
      </c>
      <c r="L121" s="110">
        <v>0</v>
      </c>
      <c r="M121" s="110">
        <v>0</v>
      </c>
      <c r="N121" s="110">
        <v>0</v>
      </c>
      <c r="O121" s="110">
        <v>0</v>
      </c>
      <c r="P121" s="110">
        <v>0</v>
      </c>
      <c r="Q121" s="110">
        <v>0</v>
      </c>
      <c r="R121" s="110">
        <v>0</v>
      </c>
      <c r="S121" s="110">
        <v>0</v>
      </c>
      <c r="T121" s="110">
        <v>0</v>
      </c>
      <c r="U121" s="110">
        <v>0</v>
      </c>
      <c r="V121" s="110">
        <v>0</v>
      </c>
      <c r="W121" s="110">
        <v>0</v>
      </c>
      <c r="X121" s="110">
        <v>0</v>
      </c>
      <c r="Y121" s="110">
        <v>0</v>
      </c>
      <c r="Z121" s="110">
        <v>0</v>
      </c>
      <c r="AA121" s="110">
        <v>0</v>
      </c>
      <c r="AB121" s="110">
        <v>0</v>
      </c>
      <c r="AC121" s="110">
        <v>0</v>
      </c>
      <c r="AD121" s="110">
        <v>0</v>
      </c>
      <c r="AE121" s="110">
        <v>0</v>
      </c>
      <c r="AF121" s="110">
        <v>0</v>
      </c>
      <c r="AG121" s="110">
        <v>0</v>
      </c>
      <c r="AH121" s="110">
        <v>0</v>
      </c>
      <c r="AI121" s="110">
        <v>0</v>
      </c>
      <c r="AJ121" s="110">
        <v>0</v>
      </c>
      <c r="AK121" s="110">
        <v>0</v>
      </c>
      <c r="AL121" s="110">
        <v>0</v>
      </c>
      <c r="AM121" s="110">
        <v>0</v>
      </c>
      <c r="AN121" s="110">
        <v>0</v>
      </c>
      <c r="AO121" s="110">
        <v>0</v>
      </c>
      <c r="AP121" s="110">
        <v>0</v>
      </c>
      <c r="AQ121" s="110">
        <v>0</v>
      </c>
      <c r="AR121" s="110">
        <v>0</v>
      </c>
      <c r="AS121" s="110">
        <v>0</v>
      </c>
      <c r="AT121" s="110">
        <v>0</v>
      </c>
      <c r="AU121" s="110">
        <v>0</v>
      </c>
      <c r="AV121" s="110">
        <v>0</v>
      </c>
      <c r="AW121" s="110">
        <v>0</v>
      </c>
      <c r="AX121" s="110">
        <v>0</v>
      </c>
      <c r="AY121" s="110">
        <v>0</v>
      </c>
      <c r="AZ121" s="110">
        <v>0</v>
      </c>
      <c r="BA121" s="110">
        <v>0</v>
      </c>
      <c r="BB121" s="110">
        <v>0</v>
      </c>
      <c r="BC121" s="110">
        <v>0</v>
      </c>
      <c r="BD121" s="110">
        <v>0</v>
      </c>
      <c r="BE121" s="110">
        <v>0</v>
      </c>
      <c r="BF121" s="110">
        <v>0</v>
      </c>
      <c r="BG121" s="110">
        <v>0</v>
      </c>
      <c r="BH121" s="110">
        <v>0</v>
      </c>
      <c r="BI121" s="110">
        <v>0</v>
      </c>
      <c r="BJ121" s="110">
        <v>0</v>
      </c>
      <c r="BK121" s="110">
        <v>0</v>
      </c>
      <c r="BL121" s="110">
        <v>0</v>
      </c>
      <c r="BM121" s="110">
        <v>0</v>
      </c>
      <c r="BN121" s="110">
        <v>0</v>
      </c>
      <c r="BO121" s="110">
        <v>0</v>
      </c>
      <c r="BP121" s="110">
        <v>0</v>
      </c>
      <c r="BQ121" s="110">
        <v>0</v>
      </c>
      <c r="BR121" s="110">
        <v>0</v>
      </c>
      <c r="BS121" s="110">
        <v>0</v>
      </c>
      <c r="BT121" s="110">
        <v>0</v>
      </c>
      <c r="BU121" s="110">
        <v>0</v>
      </c>
      <c r="BV121" s="110">
        <v>0</v>
      </c>
      <c r="BW121" s="110">
        <v>0</v>
      </c>
      <c r="BX121" s="110">
        <v>0</v>
      </c>
      <c r="BY121" s="110">
        <v>0</v>
      </c>
      <c r="BZ121" s="110">
        <v>0</v>
      </c>
      <c r="CA121" s="110">
        <v>0</v>
      </c>
      <c r="CB121" s="110">
        <v>0</v>
      </c>
      <c r="CC121" s="110">
        <v>0</v>
      </c>
      <c r="CD121" s="110">
        <v>0</v>
      </c>
      <c r="CE121" s="110">
        <v>0</v>
      </c>
      <c r="CF121" s="110">
        <v>0</v>
      </c>
      <c r="CG121" s="110">
        <v>0</v>
      </c>
      <c r="CH121" s="110">
        <v>0</v>
      </c>
      <c r="CI121" s="110">
        <v>0</v>
      </c>
      <c r="CJ121" s="110">
        <v>0</v>
      </c>
      <c r="CK121" s="110">
        <v>0</v>
      </c>
      <c r="CL121" s="110">
        <v>0</v>
      </c>
      <c r="CM121" s="110">
        <v>0</v>
      </c>
      <c r="CN121" s="110">
        <v>0</v>
      </c>
      <c r="CO121" s="110">
        <v>0</v>
      </c>
      <c r="CP121" s="110">
        <v>0</v>
      </c>
      <c r="CQ121" s="110">
        <v>0</v>
      </c>
      <c r="CR121" s="110">
        <v>0</v>
      </c>
      <c r="CS121" s="110">
        <v>0</v>
      </c>
      <c r="CT121" s="110">
        <v>0</v>
      </c>
      <c r="CU121" s="110">
        <v>0</v>
      </c>
      <c r="CV121" s="110">
        <v>0</v>
      </c>
      <c r="CW121" s="199">
        <v>0</v>
      </c>
    </row>
    <row r="122" spans="1:101" s="72" customFormat="1" ht="20.100000000000001" customHeight="1" x14ac:dyDescent="0.25">
      <c r="A122" s="119" t="s">
        <v>137</v>
      </c>
      <c r="B122" s="92">
        <v>0</v>
      </c>
      <c r="C122" s="173">
        <v>0</v>
      </c>
      <c r="D122" s="173">
        <v>0</v>
      </c>
      <c r="E122" s="173">
        <v>0</v>
      </c>
      <c r="F122" s="173">
        <v>0</v>
      </c>
      <c r="G122" s="173">
        <v>0</v>
      </c>
      <c r="H122" s="173">
        <v>0</v>
      </c>
      <c r="I122" s="173">
        <v>0</v>
      </c>
      <c r="J122" s="173">
        <v>0</v>
      </c>
      <c r="K122" s="173">
        <v>0</v>
      </c>
      <c r="L122" s="173">
        <v>0</v>
      </c>
      <c r="M122" s="173">
        <v>0</v>
      </c>
      <c r="N122" s="173">
        <v>0</v>
      </c>
      <c r="O122" s="173">
        <v>0</v>
      </c>
      <c r="P122" s="173">
        <v>0</v>
      </c>
      <c r="Q122" s="173">
        <v>0</v>
      </c>
      <c r="R122" s="173">
        <v>0</v>
      </c>
      <c r="S122" s="173">
        <v>0</v>
      </c>
      <c r="T122" s="173">
        <v>0</v>
      </c>
      <c r="U122" s="173">
        <v>0</v>
      </c>
      <c r="V122" s="173">
        <v>0</v>
      </c>
      <c r="W122" s="173">
        <v>0</v>
      </c>
      <c r="X122" s="173">
        <v>0</v>
      </c>
      <c r="Y122" s="173">
        <v>0</v>
      </c>
      <c r="Z122" s="173">
        <v>0</v>
      </c>
      <c r="AA122" s="173">
        <v>0</v>
      </c>
      <c r="AB122" s="173">
        <v>0</v>
      </c>
      <c r="AC122" s="173">
        <v>0</v>
      </c>
      <c r="AD122" s="173">
        <v>0</v>
      </c>
      <c r="AE122" s="173">
        <v>0</v>
      </c>
      <c r="AF122" s="173">
        <v>0</v>
      </c>
      <c r="AG122" s="173">
        <v>0</v>
      </c>
      <c r="AH122" s="173">
        <v>0</v>
      </c>
      <c r="AI122" s="173">
        <v>0</v>
      </c>
      <c r="AJ122" s="173">
        <v>0</v>
      </c>
      <c r="AK122" s="173">
        <v>0</v>
      </c>
      <c r="AL122" s="173">
        <v>0</v>
      </c>
      <c r="AM122" s="173">
        <v>0</v>
      </c>
      <c r="AN122" s="173">
        <v>0</v>
      </c>
      <c r="AO122" s="173">
        <v>0</v>
      </c>
      <c r="AP122" s="173">
        <v>0</v>
      </c>
      <c r="AQ122" s="173">
        <v>0</v>
      </c>
      <c r="AR122" s="173">
        <v>0</v>
      </c>
      <c r="AS122" s="173">
        <v>0</v>
      </c>
      <c r="AT122" s="173">
        <v>0</v>
      </c>
      <c r="AU122" s="173">
        <v>0</v>
      </c>
      <c r="AV122" s="173">
        <v>0</v>
      </c>
      <c r="AW122" s="173">
        <v>0</v>
      </c>
      <c r="AX122" s="173">
        <v>0</v>
      </c>
      <c r="AY122" s="173">
        <v>0</v>
      </c>
      <c r="AZ122" s="173">
        <v>0</v>
      </c>
      <c r="BA122" s="173">
        <v>0</v>
      </c>
      <c r="BB122" s="173">
        <v>0</v>
      </c>
      <c r="BC122" s="173">
        <v>0</v>
      </c>
      <c r="BD122" s="173">
        <v>0</v>
      </c>
      <c r="BE122" s="173">
        <v>0</v>
      </c>
      <c r="BF122" s="173">
        <v>0</v>
      </c>
      <c r="BG122" s="173">
        <v>0</v>
      </c>
      <c r="BH122" s="173">
        <v>0</v>
      </c>
      <c r="BI122" s="173">
        <v>0</v>
      </c>
      <c r="BJ122" s="173">
        <v>0</v>
      </c>
      <c r="BK122" s="173">
        <v>0</v>
      </c>
      <c r="BL122" s="173">
        <v>0</v>
      </c>
      <c r="BM122" s="173">
        <v>0</v>
      </c>
      <c r="BN122" s="173">
        <v>0</v>
      </c>
      <c r="BO122" s="173">
        <v>0</v>
      </c>
      <c r="BP122" s="173">
        <v>0</v>
      </c>
      <c r="BQ122" s="173">
        <v>0</v>
      </c>
      <c r="BR122" s="173">
        <v>0</v>
      </c>
      <c r="BS122" s="173">
        <v>0</v>
      </c>
      <c r="BT122" s="173">
        <v>0</v>
      </c>
      <c r="BU122" s="173">
        <v>0</v>
      </c>
      <c r="BV122" s="173">
        <v>0</v>
      </c>
      <c r="BW122" s="173">
        <v>0</v>
      </c>
      <c r="BX122" s="173">
        <v>0</v>
      </c>
      <c r="BY122" s="173">
        <v>0</v>
      </c>
      <c r="BZ122" s="173">
        <v>0</v>
      </c>
      <c r="CA122" s="173">
        <v>0</v>
      </c>
      <c r="CB122" s="173">
        <v>0</v>
      </c>
      <c r="CC122" s="173">
        <v>0</v>
      </c>
      <c r="CD122" s="173">
        <v>0</v>
      </c>
      <c r="CE122" s="173">
        <v>0</v>
      </c>
      <c r="CF122" s="173">
        <v>0</v>
      </c>
      <c r="CG122" s="173">
        <v>0</v>
      </c>
      <c r="CH122" s="173">
        <v>0</v>
      </c>
      <c r="CI122" s="173">
        <v>0</v>
      </c>
      <c r="CJ122" s="173">
        <v>0</v>
      </c>
      <c r="CK122" s="173">
        <v>0</v>
      </c>
      <c r="CL122" s="173">
        <v>0</v>
      </c>
      <c r="CM122" s="173">
        <v>0</v>
      </c>
      <c r="CN122" s="173">
        <v>0</v>
      </c>
      <c r="CO122" s="173">
        <v>0</v>
      </c>
      <c r="CP122" s="173">
        <v>0</v>
      </c>
      <c r="CQ122" s="173">
        <v>0</v>
      </c>
      <c r="CR122" s="173">
        <v>0</v>
      </c>
      <c r="CS122" s="173">
        <v>0</v>
      </c>
      <c r="CT122" s="173">
        <v>0</v>
      </c>
      <c r="CU122" s="173">
        <v>0</v>
      </c>
      <c r="CV122" s="173">
        <v>0</v>
      </c>
      <c r="CW122" s="174">
        <v>0</v>
      </c>
    </row>
    <row r="123" spans="1:101" s="72" customFormat="1" ht="20.100000000000001" customHeight="1" x14ac:dyDescent="0.25">
      <c r="A123" s="94" t="s">
        <v>111</v>
      </c>
      <c r="B123" s="112" t="str">
        <f t="shared" ref="B123:BO123" si="116">$A123</f>
        <v>Gebrauchsgut 4</v>
      </c>
      <c r="C123" s="120" t="str">
        <f t="shared" si="116"/>
        <v>Gebrauchsgut 4</v>
      </c>
      <c r="D123" s="120" t="str">
        <f t="shared" si="116"/>
        <v>Gebrauchsgut 4</v>
      </c>
      <c r="E123" s="120" t="str">
        <f t="shared" si="116"/>
        <v>Gebrauchsgut 4</v>
      </c>
      <c r="F123" s="120" t="str">
        <f t="shared" si="116"/>
        <v>Gebrauchsgut 4</v>
      </c>
      <c r="G123" s="120" t="str">
        <f t="shared" si="116"/>
        <v>Gebrauchsgut 4</v>
      </c>
      <c r="H123" s="120" t="str">
        <f t="shared" si="116"/>
        <v>Gebrauchsgut 4</v>
      </c>
      <c r="I123" s="120" t="str">
        <f t="shared" si="116"/>
        <v>Gebrauchsgut 4</v>
      </c>
      <c r="J123" s="120" t="str">
        <f t="shared" si="116"/>
        <v>Gebrauchsgut 4</v>
      </c>
      <c r="K123" s="120" t="str">
        <f t="shared" si="116"/>
        <v>Gebrauchsgut 4</v>
      </c>
      <c r="L123" s="120" t="str">
        <f t="shared" si="116"/>
        <v>Gebrauchsgut 4</v>
      </c>
      <c r="M123" s="120" t="str">
        <f t="shared" si="116"/>
        <v>Gebrauchsgut 4</v>
      </c>
      <c r="N123" s="120" t="str">
        <f t="shared" si="116"/>
        <v>Gebrauchsgut 4</v>
      </c>
      <c r="O123" s="120" t="str">
        <f t="shared" si="116"/>
        <v>Gebrauchsgut 4</v>
      </c>
      <c r="P123" s="120" t="str">
        <f t="shared" si="116"/>
        <v>Gebrauchsgut 4</v>
      </c>
      <c r="Q123" s="120" t="str">
        <f t="shared" si="116"/>
        <v>Gebrauchsgut 4</v>
      </c>
      <c r="R123" s="120" t="str">
        <f t="shared" si="116"/>
        <v>Gebrauchsgut 4</v>
      </c>
      <c r="S123" s="120" t="str">
        <f t="shared" si="116"/>
        <v>Gebrauchsgut 4</v>
      </c>
      <c r="T123" s="120" t="str">
        <f t="shared" si="116"/>
        <v>Gebrauchsgut 4</v>
      </c>
      <c r="U123" s="120" t="str">
        <f t="shared" si="116"/>
        <v>Gebrauchsgut 4</v>
      </c>
      <c r="V123" s="120" t="str">
        <f t="shared" si="116"/>
        <v>Gebrauchsgut 4</v>
      </c>
      <c r="W123" s="120" t="str">
        <f t="shared" si="116"/>
        <v>Gebrauchsgut 4</v>
      </c>
      <c r="X123" s="120" t="str">
        <f t="shared" si="116"/>
        <v>Gebrauchsgut 4</v>
      </c>
      <c r="Y123" s="120" t="str">
        <f t="shared" si="116"/>
        <v>Gebrauchsgut 4</v>
      </c>
      <c r="Z123" s="120" t="str">
        <f t="shared" si="116"/>
        <v>Gebrauchsgut 4</v>
      </c>
      <c r="AA123" s="120" t="str">
        <f t="shared" si="116"/>
        <v>Gebrauchsgut 4</v>
      </c>
      <c r="AB123" s="120" t="str">
        <f t="shared" si="116"/>
        <v>Gebrauchsgut 4</v>
      </c>
      <c r="AC123" s="120" t="str">
        <f t="shared" si="116"/>
        <v>Gebrauchsgut 4</v>
      </c>
      <c r="AD123" s="120" t="str">
        <f t="shared" si="116"/>
        <v>Gebrauchsgut 4</v>
      </c>
      <c r="AE123" s="120" t="str">
        <f t="shared" si="116"/>
        <v>Gebrauchsgut 4</v>
      </c>
      <c r="AF123" s="120" t="str">
        <f t="shared" si="116"/>
        <v>Gebrauchsgut 4</v>
      </c>
      <c r="AG123" s="120" t="str">
        <f t="shared" si="116"/>
        <v>Gebrauchsgut 4</v>
      </c>
      <c r="AH123" s="120" t="str">
        <f t="shared" si="116"/>
        <v>Gebrauchsgut 4</v>
      </c>
      <c r="AI123" s="120" t="str">
        <f t="shared" si="116"/>
        <v>Gebrauchsgut 4</v>
      </c>
      <c r="AJ123" s="120" t="str">
        <f t="shared" si="116"/>
        <v>Gebrauchsgut 4</v>
      </c>
      <c r="AK123" s="120" t="str">
        <f t="shared" si="116"/>
        <v>Gebrauchsgut 4</v>
      </c>
      <c r="AL123" s="120" t="str">
        <f t="shared" si="116"/>
        <v>Gebrauchsgut 4</v>
      </c>
      <c r="AM123" s="120" t="str">
        <f t="shared" si="116"/>
        <v>Gebrauchsgut 4</v>
      </c>
      <c r="AN123" s="120" t="str">
        <f t="shared" si="116"/>
        <v>Gebrauchsgut 4</v>
      </c>
      <c r="AO123" s="120" t="str">
        <f t="shared" si="116"/>
        <v>Gebrauchsgut 4</v>
      </c>
      <c r="AP123" s="120" t="str">
        <f t="shared" si="116"/>
        <v>Gebrauchsgut 4</v>
      </c>
      <c r="AQ123" s="120" t="str">
        <f t="shared" si="116"/>
        <v>Gebrauchsgut 4</v>
      </c>
      <c r="AR123" s="120" t="str">
        <f t="shared" si="116"/>
        <v>Gebrauchsgut 4</v>
      </c>
      <c r="AS123" s="120" t="str">
        <f t="shared" si="116"/>
        <v>Gebrauchsgut 4</v>
      </c>
      <c r="AT123" s="120" t="str">
        <f t="shared" si="116"/>
        <v>Gebrauchsgut 4</v>
      </c>
      <c r="AU123" s="120" t="str">
        <f t="shared" si="116"/>
        <v>Gebrauchsgut 4</v>
      </c>
      <c r="AV123" s="120" t="str">
        <f t="shared" si="116"/>
        <v>Gebrauchsgut 4</v>
      </c>
      <c r="AW123" s="120" t="str">
        <f t="shared" si="116"/>
        <v>Gebrauchsgut 4</v>
      </c>
      <c r="AX123" s="120" t="str">
        <f t="shared" si="116"/>
        <v>Gebrauchsgut 4</v>
      </c>
      <c r="AY123" s="120" t="str">
        <f t="shared" si="116"/>
        <v>Gebrauchsgut 4</v>
      </c>
      <c r="AZ123" s="120" t="str">
        <f t="shared" si="116"/>
        <v>Gebrauchsgut 4</v>
      </c>
      <c r="BA123" s="120" t="str">
        <f t="shared" si="116"/>
        <v>Gebrauchsgut 4</v>
      </c>
      <c r="BB123" s="120" t="str">
        <f t="shared" si="116"/>
        <v>Gebrauchsgut 4</v>
      </c>
      <c r="BC123" s="120" t="str">
        <f t="shared" si="116"/>
        <v>Gebrauchsgut 4</v>
      </c>
      <c r="BD123" s="120" t="str">
        <f t="shared" si="116"/>
        <v>Gebrauchsgut 4</v>
      </c>
      <c r="BE123" s="120" t="str">
        <f t="shared" si="116"/>
        <v>Gebrauchsgut 4</v>
      </c>
      <c r="BF123" s="120" t="str">
        <f t="shared" si="116"/>
        <v>Gebrauchsgut 4</v>
      </c>
      <c r="BG123" s="120" t="str">
        <f t="shared" si="116"/>
        <v>Gebrauchsgut 4</v>
      </c>
      <c r="BH123" s="120" t="str">
        <f t="shared" si="116"/>
        <v>Gebrauchsgut 4</v>
      </c>
      <c r="BI123" s="120" t="str">
        <f t="shared" si="116"/>
        <v>Gebrauchsgut 4</v>
      </c>
      <c r="BJ123" s="120" t="str">
        <f t="shared" si="116"/>
        <v>Gebrauchsgut 4</v>
      </c>
      <c r="BK123" s="120" t="str">
        <f t="shared" si="116"/>
        <v>Gebrauchsgut 4</v>
      </c>
      <c r="BL123" s="120" t="str">
        <f t="shared" si="116"/>
        <v>Gebrauchsgut 4</v>
      </c>
      <c r="BM123" s="120" t="str">
        <f t="shared" si="116"/>
        <v>Gebrauchsgut 4</v>
      </c>
      <c r="BN123" s="120" t="str">
        <f>$A123</f>
        <v>Gebrauchsgut 4</v>
      </c>
      <c r="BO123" s="120" t="str">
        <f t="shared" si="116"/>
        <v>Gebrauchsgut 4</v>
      </c>
      <c r="BP123" s="120" t="str">
        <f t="shared" ref="BP123:CW123" si="117">$A123</f>
        <v>Gebrauchsgut 4</v>
      </c>
      <c r="BQ123" s="120" t="str">
        <f t="shared" si="117"/>
        <v>Gebrauchsgut 4</v>
      </c>
      <c r="BR123" s="120" t="str">
        <f t="shared" si="117"/>
        <v>Gebrauchsgut 4</v>
      </c>
      <c r="BS123" s="120" t="str">
        <f t="shared" si="117"/>
        <v>Gebrauchsgut 4</v>
      </c>
      <c r="BT123" s="120" t="str">
        <f t="shared" si="117"/>
        <v>Gebrauchsgut 4</v>
      </c>
      <c r="BU123" s="120" t="str">
        <f t="shared" si="117"/>
        <v>Gebrauchsgut 4</v>
      </c>
      <c r="BV123" s="120" t="str">
        <f t="shared" si="117"/>
        <v>Gebrauchsgut 4</v>
      </c>
      <c r="BW123" s="120" t="str">
        <f t="shared" si="117"/>
        <v>Gebrauchsgut 4</v>
      </c>
      <c r="BX123" s="120" t="str">
        <f t="shared" si="117"/>
        <v>Gebrauchsgut 4</v>
      </c>
      <c r="BY123" s="120" t="str">
        <f t="shared" si="117"/>
        <v>Gebrauchsgut 4</v>
      </c>
      <c r="BZ123" s="120" t="str">
        <f t="shared" si="117"/>
        <v>Gebrauchsgut 4</v>
      </c>
      <c r="CA123" s="120" t="str">
        <f t="shared" si="117"/>
        <v>Gebrauchsgut 4</v>
      </c>
      <c r="CB123" s="120" t="str">
        <f t="shared" si="117"/>
        <v>Gebrauchsgut 4</v>
      </c>
      <c r="CC123" s="120" t="str">
        <f t="shared" si="117"/>
        <v>Gebrauchsgut 4</v>
      </c>
      <c r="CD123" s="120" t="str">
        <f t="shared" si="117"/>
        <v>Gebrauchsgut 4</v>
      </c>
      <c r="CE123" s="120" t="str">
        <f t="shared" si="117"/>
        <v>Gebrauchsgut 4</v>
      </c>
      <c r="CF123" s="120" t="str">
        <f t="shared" si="117"/>
        <v>Gebrauchsgut 4</v>
      </c>
      <c r="CG123" s="120" t="str">
        <f t="shared" si="117"/>
        <v>Gebrauchsgut 4</v>
      </c>
      <c r="CH123" s="120" t="str">
        <f t="shared" si="117"/>
        <v>Gebrauchsgut 4</v>
      </c>
      <c r="CI123" s="120" t="str">
        <f t="shared" si="117"/>
        <v>Gebrauchsgut 4</v>
      </c>
      <c r="CJ123" s="120" t="str">
        <f t="shared" si="117"/>
        <v>Gebrauchsgut 4</v>
      </c>
      <c r="CK123" s="120" t="str">
        <f t="shared" si="117"/>
        <v>Gebrauchsgut 4</v>
      </c>
      <c r="CL123" s="120" t="str">
        <f t="shared" si="117"/>
        <v>Gebrauchsgut 4</v>
      </c>
      <c r="CM123" s="120" t="str">
        <f t="shared" si="117"/>
        <v>Gebrauchsgut 4</v>
      </c>
      <c r="CN123" s="120" t="str">
        <f t="shared" si="117"/>
        <v>Gebrauchsgut 4</v>
      </c>
      <c r="CO123" s="120" t="str">
        <f t="shared" si="117"/>
        <v>Gebrauchsgut 4</v>
      </c>
      <c r="CP123" s="120" t="str">
        <f t="shared" si="117"/>
        <v>Gebrauchsgut 4</v>
      </c>
      <c r="CQ123" s="120" t="str">
        <f t="shared" si="117"/>
        <v>Gebrauchsgut 4</v>
      </c>
      <c r="CR123" s="120" t="str">
        <f t="shared" si="117"/>
        <v>Gebrauchsgut 4</v>
      </c>
      <c r="CS123" s="120" t="str">
        <f t="shared" si="117"/>
        <v>Gebrauchsgut 4</v>
      </c>
      <c r="CT123" s="120" t="str">
        <f t="shared" si="117"/>
        <v>Gebrauchsgut 4</v>
      </c>
      <c r="CU123" s="120" t="str">
        <f t="shared" si="117"/>
        <v>Gebrauchsgut 4</v>
      </c>
      <c r="CV123" s="120" t="str">
        <f t="shared" si="117"/>
        <v>Gebrauchsgut 4</v>
      </c>
      <c r="CW123" s="200" t="str">
        <f t="shared" si="117"/>
        <v>Gebrauchsgut 4</v>
      </c>
    </row>
    <row r="124" spans="1:101" s="72" customFormat="1" ht="20.100000000000001" customHeight="1" x14ac:dyDescent="0.25">
      <c r="A124" s="121" t="s">
        <v>136</v>
      </c>
      <c r="B124" s="112">
        <v>0</v>
      </c>
      <c r="C124" s="120">
        <v>0</v>
      </c>
      <c r="D124" s="120">
        <v>0</v>
      </c>
      <c r="E124" s="120">
        <v>0</v>
      </c>
      <c r="F124" s="120">
        <v>0</v>
      </c>
      <c r="G124" s="120">
        <v>0</v>
      </c>
      <c r="H124" s="120">
        <v>0</v>
      </c>
      <c r="I124" s="120">
        <v>0</v>
      </c>
      <c r="J124" s="120">
        <v>0</v>
      </c>
      <c r="K124" s="120">
        <v>0</v>
      </c>
      <c r="L124" s="120">
        <v>0</v>
      </c>
      <c r="M124" s="120">
        <v>0</v>
      </c>
      <c r="N124" s="120">
        <v>0</v>
      </c>
      <c r="O124" s="120">
        <v>0</v>
      </c>
      <c r="P124" s="120">
        <v>0</v>
      </c>
      <c r="Q124" s="120">
        <v>0</v>
      </c>
      <c r="R124" s="120">
        <v>0</v>
      </c>
      <c r="S124" s="120">
        <v>0</v>
      </c>
      <c r="T124" s="120">
        <v>0</v>
      </c>
      <c r="U124" s="120">
        <v>0</v>
      </c>
      <c r="V124" s="120">
        <v>0</v>
      </c>
      <c r="W124" s="120">
        <v>0</v>
      </c>
      <c r="X124" s="120">
        <v>0</v>
      </c>
      <c r="Y124" s="120">
        <v>0</v>
      </c>
      <c r="Z124" s="120">
        <v>0</v>
      </c>
      <c r="AA124" s="120">
        <v>0</v>
      </c>
      <c r="AB124" s="120">
        <v>0</v>
      </c>
      <c r="AC124" s="120">
        <v>0</v>
      </c>
      <c r="AD124" s="120">
        <v>0</v>
      </c>
      <c r="AE124" s="120">
        <v>0</v>
      </c>
      <c r="AF124" s="120">
        <v>0</v>
      </c>
      <c r="AG124" s="120">
        <v>0</v>
      </c>
      <c r="AH124" s="120">
        <v>0</v>
      </c>
      <c r="AI124" s="120">
        <v>0</v>
      </c>
      <c r="AJ124" s="120">
        <v>0</v>
      </c>
      <c r="AK124" s="120">
        <v>0</v>
      </c>
      <c r="AL124" s="120">
        <v>0</v>
      </c>
      <c r="AM124" s="120">
        <v>0</v>
      </c>
      <c r="AN124" s="120">
        <v>0</v>
      </c>
      <c r="AO124" s="120">
        <v>0</v>
      </c>
      <c r="AP124" s="120">
        <v>0</v>
      </c>
      <c r="AQ124" s="120">
        <v>0</v>
      </c>
      <c r="AR124" s="120">
        <v>0</v>
      </c>
      <c r="AS124" s="120">
        <v>0</v>
      </c>
      <c r="AT124" s="120">
        <v>0</v>
      </c>
      <c r="AU124" s="120">
        <v>0</v>
      </c>
      <c r="AV124" s="120">
        <v>0</v>
      </c>
      <c r="AW124" s="120">
        <v>0</v>
      </c>
      <c r="AX124" s="120">
        <v>0</v>
      </c>
      <c r="AY124" s="120">
        <v>0</v>
      </c>
      <c r="AZ124" s="120">
        <v>0</v>
      </c>
      <c r="BA124" s="120">
        <v>0</v>
      </c>
      <c r="BB124" s="120">
        <v>0</v>
      </c>
      <c r="BC124" s="120">
        <v>0</v>
      </c>
      <c r="BD124" s="120">
        <v>0</v>
      </c>
      <c r="BE124" s="120">
        <v>0</v>
      </c>
      <c r="BF124" s="120">
        <v>0</v>
      </c>
      <c r="BG124" s="120">
        <v>0</v>
      </c>
      <c r="BH124" s="120">
        <v>0</v>
      </c>
      <c r="BI124" s="120">
        <v>0</v>
      </c>
      <c r="BJ124" s="120">
        <v>0</v>
      </c>
      <c r="BK124" s="120">
        <v>0</v>
      </c>
      <c r="BL124" s="120">
        <v>0</v>
      </c>
      <c r="BM124" s="120">
        <v>0</v>
      </c>
      <c r="BN124" s="120">
        <v>0</v>
      </c>
      <c r="BO124" s="120">
        <v>0</v>
      </c>
      <c r="BP124" s="120">
        <v>0</v>
      </c>
      <c r="BQ124" s="120">
        <v>0</v>
      </c>
      <c r="BR124" s="120">
        <v>0</v>
      </c>
      <c r="BS124" s="120">
        <v>0</v>
      </c>
      <c r="BT124" s="120">
        <v>0</v>
      </c>
      <c r="BU124" s="120">
        <v>0</v>
      </c>
      <c r="BV124" s="120">
        <v>0</v>
      </c>
      <c r="BW124" s="120">
        <v>0</v>
      </c>
      <c r="BX124" s="120">
        <v>0</v>
      </c>
      <c r="BY124" s="120">
        <v>0</v>
      </c>
      <c r="BZ124" s="120">
        <v>0</v>
      </c>
      <c r="CA124" s="120">
        <v>0</v>
      </c>
      <c r="CB124" s="120">
        <v>0</v>
      </c>
      <c r="CC124" s="120">
        <v>0</v>
      </c>
      <c r="CD124" s="120">
        <v>0</v>
      </c>
      <c r="CE124" s="120">
        <v>0</v>
      </c>
      <c r="CF124" s="120">
        <v>0</v>
      </c>
      <c r="CG124" s="120">
        <v>0</v>
      </c>
      <c r="CH124" s="120">
        <v>0</v>
      </c>
      <c r="CI124" s="120">
        <v>0</v>
      </c>
      <c r="CJ124" s="120">
        <v>0</v>
      </c>
      <c r="CK124" s="120">
        <v>0</v>
      </c>
      <c r="CL124" s="120">
        <v>0</v>
      </c>
      <c r="CM124" s="120">
        <v>0</v>
      </c>
      <c r="CN124" s="120">
        <v>0</v>
      </c>
      <c r="CO124" s="120">
        <v>0</v>
      </c>
      <c r="CP124" s="120">
        <v>0</v>
      </c>
      <c r="CQ124" s="120">
        <v>0</v>
      </c>
      <c r="CR124" s="120">
        <v>0</v>
      </c>
      <c r="CS124" s="120">
        <v>0</v>
      </c>
      <c r="CT124" s="120">
        <v>0</v>
      </c>
      <c r="CU124" s="120">
        <v>0</v>
      </c>
      <c r="CV124" s="120">
        <v>0</v>
      </c>
      <c r="CW124" s="200">
        <v>0</v>
      </c>
    </row>
    <row r="125" spans="1:101" s="72" customFormat="1" ht="20.100000000000001" customHeight="1" x14ac:dyDescent="0.25">
      <c r="A125" s="121" t="s">
        <v>137</v>
      </c>
      <c r="B125" s="97">
        <v>0</v>
      </c>
      <c r="C125" s="179">
        <v>0</v>
      </c>
      <c r="D125" s="179">
        <v>0</v>
      </c>
      <c r="E125" s="179">
        <v>0</v>
      </c>
      <c r="F125" s="179">
        <v>0</v>
      </c>
      <c r="G125" s="179">
        <v>0</v>
      </c>
      <c r="H125" s="179">
        <v>0</v>
      </c>
      <c r="I125" s="179">
        <v>0</v>
      </c>
      <c r="J125" s="179">
        <v>0</v>
      </c>
      <c r="K125" s="179">
        <v>0</v>
      </c>
      <c r="L125" s="179">
        <v>0</v>
      </c>
      <c r="M125" s="179">
        <v>0</v>
      </c>
      <c r="N125" s="179">
        <v>0</v>
      </c>
      <c r="O125" s="179">
        <v>0</v>
      </c>
      <c r="P125" s="179">
        <v>0</v>
      </c>
      <c r="Q125" s="179">
        <v>0</v>
      </c>
      <c r="R125" s="179">
        <v>0</v>
      </c>
      <c r="S125" s="179">
        <v>0</v>
      </c>
      <c r="T125" s="179">
        <v>0</v>
      </c>
      <c r="U125" s="179">
        <v>0</v>
      </c>
      <c r="V125" s="179">
        <v>0</v>
      </c>
      <c r="W125" s="179">
        <v>0</v>
      </c>
      <c r="X125" s="179">
        <v>0</v>
      </c>
      <c r="Y125" s="179">
        <v>0</v>
      </c>
      <c r="Z125" s="179">
        <v>0</v>
      </c>
      <c r="AA125" s="179">
        <v>0</v>
      </c>
      <c r="AB125" s="179">
        <v>0</v>
      </c>
      <c r="AC125" s="179">
        <v>0</v>
      </c>
      <c r="AD125" s="179">
        <v>0</v>
      </c>
      <c r="AE125" s="179">
        <v>0</v>
      </c>
      <c r="AF125" s="179">
        <v>0</v>
      </c>
      <c r="AG125" s="179">
        <v>0</v>
      </c>
      <c r="AH125" s="179">
        <v>0</v>
      </c>
      <c r="AI125" s="179">
        <v>0</v>
      </c>
      <c r="AJ125" s="179">
        <v>0</v>
      </c>
      <c r="AK125" s="179">
        <v>0</v>
      </c>
      <c r="AL125" s="179">
        <v>0</v>
      </c>
      <c r="AM125" s="179">
        <v>0</v>
      </c>
      <c r="AN125" s="179">
        <v>0</v>
      </c>
      <c r="AO125" s="179">
        <v>0</v>
      </c>
      <c r="AP125" s="179">
        <v>0</v>
      </c>
      <c r="AQ125" s="179">
        <v>0</v>
      </c>
      <c r="AR125" s="179">
        <v>0</v>
      </c>
      <c r="AS125" s="179">
        <v>0</v>
      </c>
      <c r="AT125" s="179">
        <v>0</v>
      </c>
      <c r="AU125" s="179">
        <v>0</v>
      </c>
      <c r="AV125" s="179">
        <v>0</v>
      </c>
      <c r="AW125" s="179">
        <v>0</v>
      </c>
      <c r="AX125" s="179">
        <v>0</v>
      </c>
      <c r="AY125" s="179">
        <v>0</v>
      </c>
      <c r="AZ125" s="179">
        <v>0</v>
      </c>
      <c r="BA125" s="179">
        <v>0</v>
      </c>
      <c r="BB125" s="179">
        <v>0</v>
      </c>
      <c r="BC125" s="179">
        <v>0</v>
      </c>
      <c r="BD125" s="179">
        <v>0</v>
      </c>
      <c r="BE125" s="179">
        <v>0</v>
      </c>
      <c r="BF125" s="179">
        <v>0</v>
      </c>
      <c r="BG125" s="179">
        <v>0</v>
      </c>
      <c r="BH125" s="179">
        <v>0</v>
      </c>
      <c r="BI125" s="179">
        <v>0</v>
      </c>
      <c r="BJ125" s="179">
        <v>0</v>
      </c>
      <c r="BK125" s="179">
        <v>0</v>
      </c>
      <c r="BL125" s="179">
        <v>0</v>
      </c>
      <c r="BM125" s="179">
        <v>0</v>
      </c>
      <c r="BN125" s="179">
        <v>0</v>
      </c>
      <c r="BO125" s="179">
        <v>0</v>
      </c>
      <c r="BP125" s="179">
        <v>0</v>
      </c>
      <c r="BQ125" s="179">
        <v>0</v>
      </c>
      <c r="BR125" s="179">
        <v>0</v>
      </c>
      <c r="BS125" s="179">
        <v>0</v>
      </c>
      <c r="BT125" s="179">
        <v>0</v>
      </c>
      <c r="BU125" s="179">
        <v>0</v>
      </c>
      <c r="BV125" s="179">
        <v>0</v>
      </c>
      <c r="BW125" s="179">
        <v>0</v>
      </c>
      <c r="BX125" s="179">
        <v>0</v>
      </c>
      <c r="BY125" s="179">
        <v>0</v>
      </c>
      <c r="BZ125" s="179">
        <v>0</v>
      </c>
      <c r="CA125" s="179">
        <v>0</v>
      </c>
      <c r="CB125" s="179">
        <v>0</v>
      </c>
      <c r="CC125" s="179">
        <v>0</v>
      </c>
      <c r="CD125" s="179">
        <v>0</v>
      </c>
      <c r="CE125" s="179">
        <v>0</v>
      </c>
      <c r="CF125" s="179">
        <v>0</v>
      </c>
      <c r="CG125" s="179">
        <v>0</v>
      </c>
      <c r="CH125" s="179">
        <v>0</v>
      </c>
      <c r="CI125" s="179">
        <v>0</v>
      </c>
      <c r="CJ125" s="179">
        <v>0</v>
      </c>
      <c r="CK125" s="179">
        <v>0</v>
      </c>
      <c r="CL125" s="179">
        <v>0</v>
      </c>
      <c r="CM125" s="179">
        <v>0</v>
      </c>
      <c r="CN125" s="179">
        <v>0</v>
      </c>
      <c r="CO125" s="179">
        <v>0</v>
      </c>
      <c r="CP125" s="179">
        <v>0</v>
      </c>
      <c r="CQ125" s="179">
        <v>0</v>
      </c>
      <c r="CR125" s="179">
        <v>0</v>
      </c>
      <c r="CS125" s="179">
        <v>0</v>
      </c>
      <c r="CT125" s="179">
        <v>0</v>
      </c>
      <c r="CU125" s="179">
        <v>0</v>
      </c>
      <c r="CV125" s="179">
        <v>0</v>
      </c>
      <c r="CW125" s="180">
        <v>0</v>
      </c>
    </row>
    <row r="126" spans="1:101" s="72" customFormat="1" ht="20.100000000000001" customHeight="1" x14ac:dyDescent="0.25">
      <c r="A126" s="89" t="s">
        <v>112</v>
      </c>
      <c r="B126" s="90" t="str">
        <f t="shared" ref="B126:BO126" si="118">$A126</f>
        <v>Gebrauchsgut 5</v>
      </c>
      <c r="C126" s="118" t="str">
        <f t="shared" si="118"/>
        <v>Gebrauchsgut 5</v>
      </c>
      <c r="D126" s="118" t="str">
        <f t="shared" si="118"/>
        <v>Gebrauchsgut 5</v>
      </c>
      <c r="E126" s="118" t="str">
        <f t="shared" si="118"/>
        <v>Gebrauchsgut 5</v>
      </c>
      <c r="F126" s="118" t="str">
        <f t="shared" si="118"/>
        <v>Gebrauchsgut 5</v>
      </c>
      <c r="G126" s="118" t="str">
        <f t="shared" si="118"/>
        <v>Gebrauchsgut 5</v>
      </c>
      <c r="H126" s="118" t="str">
        <f t="shared" si="118"/>
        <v>Gebrauchsgut 5</v>
      </c>
      <c r="I126" s="118" t="str">
        <f t="shared" si="118"/>
        <v>Gebrauchsgut 5</v>
      </c>
      <c r="J126" s="118" t="str">
        <f t="shared" si="118"/>
        <v>Gebrauchsgut 5</v>
      </c>
      <c r="K126" s="118" t="str">
        <f t="shared" si="118"/>
        <v>Gebrauchsgut 5</v>
      </c>
      <c r="L126" s="118" t="str">
        <f t="shared" si="118"/>
        <v>Gebrauchsgut 5</v>
      </c>
      <c r="M126" s="118" t="str">
        <f t="shared" si="118"/>
        <v>Gebrauchsgut 5</v>
      </c>
      <c r="N126" s="118" t="str">
        <f t="shared" si="118"/>
        <v>Gebrauchsgut 5</v>
      </c>
      <c r="O126" s="118" t="str">
        <f t="shared" si="118"/>
        <v>Gebrauchsgut 5</v>
      </c>
      <c r="P126" s="118" t="str">
        <f t="shared" si="118"/>
        <v>Gebrauchsgut 5</v>
      </c>
      <c r="Q126" s="118" t="str">
        <f t="shared" si="118"/>
        <v>Gebrauchsgut 5</v>
      </c>
      <c r="R126" s="118" t="str">
        <f t="shared" si="118"/>
        <v>Gebrauchsgut 5</v>
      </c>
      <c r="S126" s="118" t="str">
        <f t="shared" si="118"/>
        <v>Gebrauchsgut 5</v>
      </c>
      <c r="T126" s="118" t="str">
        <f t="shared" si="118"/>
        <v>Gebrauchsgut 5</v>
      </c>
      <c r="U126" s="118" t="str">
        <f t="shared" si="118"/>
        <v>Gebrauchsgut 5</v>
      </c>
      <c r="V126" s="118" t="str">
        <f t="shared" si="118"/>
        <v>Gebrauchsgut 5</v>
      </c>
      <c r="W126" s="118" t="str">
        <f t="shared" si="118"/>
        <v>Gebrauchsgut 5</v>
      </c>
      <c r="X126" s="118" t="str">
        <f t="shared" si="118"/>
        <v>Gebrauchsgut 5</v>
      </c>
      <c r="Y126" s="118" t="str">
        <f t="shared" si="118"/>
        <v>Gebrauchsgut 5</v>
      </c>
      <c r="Z126" s="118" t="str">
        <f t="shared" si="118"/>
        <v>Gebrauchsgut 5</v>
      </c>
      <c r="AA126" s="118" t="str">
        <f t="shared" si="118"/>
        <v>Gebrauchsgut 5</v>
      </c>
      <c r="AB126" s="118" t="str">
        <f t="shared" si="118"/>
        <v>Gebrauchsgut 5</v>
      </c>
      <c r="AC126" s="118" t="str">
        <f t="shared" si="118"/>
        <v>Gebrauchsgut 5</v>
      </c>
      <c r="AD126" s="118" t="str">
        <f t="shared" si="118"/>
        <v>Gebrauchsgut 5</v>
      </c>
      <c r="AE126" s="118" t="str">
        <f t="shared" si="118"/>
        <v>Gebrauchsgut 5</v>
      </c>
      <c r="AF126" s="118" t="str">
        <f t="shared" si="118"/>
        <v>Gebrauchsgut 5</v>
      </c>
      <c r="AG126" s="118" t="str">
        <f t="shared" si="118"/>
        <v>Gebrauchsgut 5</v>
      </c>
      <c r="AH126" s="118" t="str">
        <f t="shared" si="118"/>
        <v>Gebrauchsgut 5</v>
      </c>
      <c r="AI126" s="118" t="str">
        <f t="shared" si="118"/>
        <v>Gebrauchsgut 5</v>
      </c>
      <c r="AJ126" s="118" t="str">
        <f t="shared" si="118"/>
        <v>Gebrauchsgut 5</v>
      </c>
      <c r="AK126" s="118" t="str">
        <f t="shared" si="118"/>
        <v>Gebrauchsgut 5</v>
      </c>
      <c r="AL126" s="118" t="str">
        <f t="shared" si="118"/>
        <v>Gebrauchsgut 5</v>
      </c>
      <c r="AM126" s="118" t="str">
        <f t="shared" si="118"/>
        <v>Gebrauchsgut 5</v>
      </c>
      <c r="AN126" s="118" t="str">
        <f t="shared" si="118"/>
        <v>Gebrauchsgut 5</v>
      </c>
      <c r="AO126" s="118" t="str">
        <f t="shared" si="118"/>
        <v>Gebrauchsgut 5</v>
      </c>
      <c r="AP126" s="118" t="str">
        <f t="shared" si="118"/>
        <v>Gebrauchsgut 5</v>
      </c>
      <c r="AQ126" s="118" t="str">
        <f t="shared" si="118"/>
        <v>Gebrauchsgut 5</v>
      </c>
      <c r="AR126" s="118" t="str">
        <f t="shared" si="118"/>
        <v>Gebrauchsgut 5</v>
      </c>
      <c r="AS126" s="118" t="str">
        <f t="shared" si="118"/>
        <v>Gebrauchsgut 5</v>
      </c>
      <c r="AT126" s="118" t="str">
        <f t="shared" si="118"/>
        <v>Gebrauchsgut 5</v>
      </c>
      <c r="AU126" s="118" t="str">
        <f t="shared" si="118"/>
        <v>Gebrauchsgut 5</v>
      </c>
      <c r="AV126" s="118" t="str">
        <f t="shared" si="118"/>
        <v>Gebrauchsgut 5</v>
      </c>
      <c r="AW126" s="118" t="str">
        <f t="shared" si="118"/>
        <v>Gebrauchsgut 5</v>
      </c>
      <c r="AX126" s="118" t="str">
        <f t="shared" si="118"/>
        <v>Gebrauchsgut 5</v>
      </c>
      <c r="AY126" s="118" t="str">
        <f t="shared" si="118"/>
        <v>Gebrauchsgut 5</v>
      </c>
      <c r="AZ126" s="118" t="str">
        <f t="shared" si="118"/>
        <v>Gebrauchsgut 5</v>
      </c>
      <c r="BA126" s="118" t="str">
        <f t="shared" si="118"/>
        <v>Gebrauchsgut 5</v>
      </c>
      <c r="BB126" s="118" t="str">
        <f t="shared" si="118"/>
        <v>Gebrauchsgut 5</v>
      </c>
      <c r="BC126" s="118" t="str">
        <f t="shared" si="118"/>
        <v>Gebrauchsgut 5</v>
      </c>
      <c r="BD126" s="118" t="str">
        <f t="shared" si="118"/>
        <v>Gebrauchsgut 5</v>
      </c>
      <c r="BE126" s="118" t="str">
        <f t="shared" si="118"/>
        <v>Gebrauchsgut 5</v>
      </c>
      <c r="BF126" s="118" t="str">
        <f t="shared" si="118"/>
        <v>Gebrauchsgut 5</v>
      </c>
      <c r="BG126" s="118" t="str">
        <f t="shared" si="118"/>
        <v>Gebrauchsgut 5</v>
      </c>
      <c r="BH126" s="118" t="str">
        <f t="shared" si="118"/>
        <v>Gebrauchsgut 5</v>
      </c>
      <c r="BI126" s="118" t="str">
        <f t="shared" si="118"/>
        <v>Gebrauchsgut 5</v>
      </c>
      <c r="BJ126" s="118" t="str">
        <f t="shared" si="118"/>
        <v>Gebrauchsgut 5</v>
      </c>
      <c r="BK126" s="118" t="str">
        <f t="shared" si="118"/>
        <v>Gebrauchsgut 5</v>
      </c>
      <c r="BL126" s="118" t="str">
        <f t="shared" si="118"/>
        <v>Gebrauchsgut 5</v>
      </c>
      <c r="BM126" s="118" t="str">
        <f t="shared" si="118"/>
        <v>Gebrauchsgut 5</v>
      </c>
      <c r="BN126" s="118" t="str">
        <f>$A126</f>
        <v>Gebrauchsgut 5</v>
      </c>
      <c r="BO126" s="118" t="str">
        <f t="shared" si="118"/>
        <v>Gebrauchsgut 5</v>
      </c>
      <c r="BP126" s="118" t="str">
        <f t="shared" ref="BP126:CW126" si="119">$A126</f>
        <v>Gebrauchsgut 5</v>
      </c>
      <c r="BQ126" s="118" t="str">
        <f t="shared" si="119"/>
        <v>Gebrauchsgut 5</v>
      </c>
      <c r="BR126" s="118" t="str">
        <f t="shared" si="119"/>
        <v>Gebrauchsgut 5</v>
      </c>
      <c r="BS126" s="118" t="str">
        <f t="shared" si="119"/>
        <v>Gebrauchsgut 5</v>
      </c>
      <c r="BT126" s="118" t="str">
        <f t="shared" si="119"/>
        <v>Gebrauchsgut 5</v>
      </c>
      <c r="BU126" s="118" t="str">
        <f t="shared" si="119"/>
        <v>Gebrauchsgut 5</v>
      </c>
      <c r="BV126" s="118" t="str">
        <f t="shared" si="119"/>
        <v>Gebrauchsgut 5</v>
      </c>
      <c r="BW126" s="118" t="str">
        <f t="shared" si="119"/>
        <v>Gebrauchsgut 5</v>
      </c>
      <c r="BX126" s="118" t="str">
        <f t="shared" si="119"/>
        <v>Gebrauchsgut 5</v>
      </c>
      <c r="BY126" s="118" t="str">
        <f t="shared" si="119"/>
        <v>Gebrauchsgut 5</v>
      </c>
      <c r="BZ126" s="118" t="str">
        <f t="shared" si="119"/>
        <v>Gebrauchsgut 5</v>
      </c>
      <c r="CA126" s="118" t="str">
        <f t="shared" si="119"/>
        <v>Gebrauchsgut 5</v>
      </c>
      <c r="CB126" s="118" t="str">
        <f t="shared" si="119"/>
        <v>Gebrauchsgut 5</v>
      </c>
      <c r="CC126" s="118" t="str">
        <f t="shared" si="119"/>
        <v>Gebrauchsgut 5</v>
      </c>
      <c r="CD126" s="118" t="str">
        <f t="shared" si="119"/>
        <v>Gebrauchsgut 5</v>
      </c>
      <c r="CE126" s="118" t="str">
        <f t="shared" si="119"/>
        <v>Gebrauchsgut 5</v>
      </c>
      <c r="CF126" s="118" t="str">
        <f t="shared" si="119"/>
        <v>Gebrauchsgut 5</v>
      </c>
      <c r="CG126" s="118" t="str">
        <f t="shared" si="119"/>
        <v>Gebrauchsgut 5</v>
      </c>
      <c r="CH126" s="118" t="str">
        <f t="shared" si="119"/>
        <v>Gebrauchsgut 5</v>
      </c>
      <c r="CI126" s="118" t="str">
        <f t="shared" si="119"/>
        <v>Gebrauchsgut 5</v>
      </c>
      <c r="CJ126" s="118" t="str">
        <f t="shared" si="119"/>
        <v>Gebrauchsgut 5</v>
      </c>
      <c r="CK126" s="118" t="str">
        <f t="shared" si="119"/>
        <v>Gebrauchsgut 5</v>
      </c>
      <c r="CL126" s="118" t="str">
        <f t="shared" si="119"/>
        <v>Gebrauchsgut 5</v>
      </c>
      <c r="CM126" s="118" t="str">
        <f t="shared" si="119"/>
        <v>Gebrauchsgut 5</v>
      </c>
      <c r="CN126" s="118" t="str">
        <f t="shared" si="119"/>
        <v>Gebrauchsgut 5</v>
      </c>
      <c r="CO126" s="118" t="str">
        <f t="shared" si="119"/>
        <v>Gebrauchsgut 5</v>
      </c>
      <c r="CP126" s="118" t="str">
        <f t="shared" si="119"/>
        <v>Gebrauchsgut 5</v>
      </c>
      <c r="CQ126" s="118" t="str">
        <f t="shared" si="119"/>
        <v>Gebrauchsgut 5</v>
      </c>
      <c r="CR126" s="118" t="str">
        <f t="shared" si="119"/>
        <v>Gebrauchsgut 5</v>
      </c>
      <c r="CS126" s="118" t="str">
        <f t="shared" si="119"/>
        <v>Gebrauchsgut 5</v>
      </c>
      <c r="CT126" s="118" t="str">
        <f t="shared" si="119"/>
        <v>Gebrauchsgut 5</v>
      </c>
      <c r="CU126" s="118" t="str">
        <f t="shared" si="119"/>
        <v>Gebrauchsgut 5</v>
      </c>
      <c r="CV126" s="118" t="str">
        <f t="shared" si="119"/>
        <v>Gebrauchsgut 5</v>
      </c>
      <c r="CW126" s="170" t="str">
        <f t="shared" si="119"/>
        <v>Gebrauchsgut 5</v>
      </c>
    </row>
    <row r="127" spans="1:101" s="72" customFormat="1" ht="20.100000000000001" customHeight="1" x14ac:dyDescent="0.25">
      <c r="A127" s="119" t="s">
        <v>136</v>
      </c>
      <c r="B127" s="111">
        <v>0</v>
      </c>
      <c r="C127" s="110">
        <v>0</v>
      </c>
      <c r="D127" s="110">
        <v>0</v>
      </c>
      <c r="E127" s="110">
        <v>0</v>
      </c>
      <c r="F127" s="110">
        <v>0</v>
      </c>
      <c r="G127" s="110">
        <v>0</v>
      </c>
      <c r="H127" s="110">
        <v>0</v>
      </c>
      <c r="I127" s="110">
        <v>0</v>
      </c>
      <c r="J127" s="110">
        <v>0</v>
      </c>
      <c r="K127" s="110">
        <v>0</v>
      </c>
      <c r="L127" s="110">
        <v>0</v>
      </c>
      <c r="M127" s="110">
        <v>0</v>
      </c>
      <c r="N127" s="110">
        <v>0</v>
      </c>
      <c r="O127" s="110">
        <v>0</v>
      </c>
      <c r="P127" s="110">
        <v>0</v>
      </c>
      <c r="Q127" s="110">
        <v>0</v>
      </c>
      <c r="R127" s="110">
        <v>0</v>
      </c>
      <c r="S127" s="110">
        <v>0</v>
      </c>
      <c r="T127" s="110">
        <v>0</v>
      </c>
      <c r="U127" s="110">
        <v>0</v>
      </c>
      <c r="V127" s="110">
        <v>0</v>
      </c>
      <c r="W127" s="110">
        <v>0</v>
      </c>
      <c r="X127" s="110">
        <v>0</v>
      </c>
      <c r="Y127" s="110">
        <v>0</v>
      </c>
      <c r="Z127" s="110">
        <v>0</v>
      </c>
      <c r="AA127" s="110">
        <v>0</v>
      </c>
      <c r="AB127" s="110">
        <v>0</v>
      </c>
      <c r="AC127" s="110">
        <v>0</v>
      </c>
      <c r="AD127" s="110">
        <v>0</v>
      </c>
      <c r="AE127" s="110">
        <v>0</v>
      </c>
      <c r="AF127" s="110">
        <v>0</v>
      </c>
      <c r="AG127" s="110">
        <v>0</v>
      </c>
      <c r="AH127" s="110">
        <v>0</v>
      </c>
      <c r="AI127" s="110">
        <v>0</v>
      </c>
      <c r="AJ127" s="110">
        <v>0</v>
      </c>
      <c r="AK127" s="110">
        <v>0</v>
      </c>
      <c r="AL127" s="110">
        <v>0</v>
      </c>
      <c r="AM127" s="110">
        <v>0</v>
      </c>
      <c r="AN127" s="110">
        <v>0</v>
      </c>
      <c r="AO127" s="110">
        <v>0</v>
      </c>
      <c r="AP127" s="110">
        <v>0</v>
      </c>
      <c r="AQ127" s="110">
        <v>0</v>
      </c>
      <c r="AR127" s="110">
        <v>0</v>
      </c>
      <c r="AS127" s="110">
        <v>0</v>
      </c>
      <c r="AT127" s="110">
        <v>0</v>
      </c>
      <c r="AU127" s="110">
        <v>0</v>
      </c>
      <c r="AV127" s="110">
        <v>0</v>
      </c>
      <c r="AW127" s="110">
        <v>0</v>
      </c>
      <c r="AX127" s="110">
        <v>0</v>
      </c>
      <c r="AY127" s="110">
        <v>0</v>
      </c>
      <c r="AZ127" s="110">
        <v>0</v>
      </c>
      <c r="BA127" s="110">
        <v>0</v>
      </c>
      <c r="BB127" s="110">
        <v>0</v>
      </c>
      <c r="BC127" s="110">
        <v>0</v>
      </c>
      <c r="BD127" s="110">
        <v>0</v>
      </c>
      <c r="BE127" s="110">
        <v>0</v>
      </c>
      <c r="BF127" s="110">
        <v>0</v>
      </c>
      <c r="BG127" s="110">
        <v>0</v>
      </c>
      <c r="BH127" s="110">
        <v>0</v>
      </c>
      <c r="BI127" s="110">
        <v>0</v>
      </c>
      <c r="BJ127" s="110">
        <v>0</v>
      </c>
      <c r="BK127" s="110">
        <v>0</v>
      </c>
      <c r="BL127" s="110">
        <v>0</v>
      </c>
      <c r="BM127" s="110">
        <v>0</v>
      </c>
      <c r="BN127" s="110">
        <v>0</v>
      </c>
      <c r="BO127" s="110">
        <v>0</v>
      </c>
      <c r="BP127" s="110">
        <v>0</v>
      </c>
      <c r="BQ127" s="110">
        <v>0</v>
      </c>
      <c r="BR127" s="110">
        <v>0</v>
      </c>
      <c r="BS127" s="110">
        <v>0</v>
      </c>
      <c r="BT127" s="110">
        <v>0</v>
      </c>
      <c r="BU127" s="110">
        <v>0</v>
      </c>
      <c r="BV127" s="110">
        <v>0</v>
      </c>
      <c r="BW127" s="110">
        <v>0</v>
      </c>
      <c r="BX127" s="110">
        <v>0</v>
      </c>
      <c r="BY127" s="110">
        <v>0</v>
      </c>
      <c r="BZ127" s="110">
        <v>0</v>
      </c>
      <c r="CA127" s="110">
        <v>0</v>
      </c>
      <c r="CB127" s="110">
        <v>0</v>
      </c>
      <c r="CC127" s="110">
        <v>0</v>
      </c>
      <c r="CD127" s="110">
        <v>0</v>
      </c>
      <c r="CE127" s="110">
        <v>0</v>
      </c>
      <c r="CF127" s="110">
        <v>0</v>
      </c>
      <c r="CG127" s="110">
        <v>0</v>
      </c>
      <c r="CH127" s="110">
        <v>0</v>
      </c>
      <c r="CI127" s="110">
        <v>0</v>
      </c>
      <c r="CJ127" s="110">
        <v>0</v>
      </c>
      <c r="CK127" s="110">
        <v>0</v>
      </c>
      <c r="CL127" s="110">
        <v>0</v>
      </c>
      <c r="CM127" s="110">
        <v>0</v>
      </c>
      <c r="CN127" s="110">
        <v>0</v>
      </c>
      <c r="CO127" s="110">
        <v>0</v>
      </c>
      <c r="CP127" s="110">
        <v>0</v>
      </c>
      <c r="CQ127" s="110">
        <v>0</v>
      </c>
      <c r="CR127" s="110">
        <v>0</v>
      </c>
      <c r="CS127" s="110">
        <v>0</v>
      </c>
      <c r="CT127" s="110">
        <v>0</v>
      </c>
      <c r="CU127" s="110">
        <v>0</v>
      </c>
      <c r="CV127" s="110">
        <v>0</v>
      </c>
      <c r="CW127" s="199">
        <v>0</v>
      </c>
    </row>
    <row r="128" spans="1:101" s="72" customFormat="1" ht="20.100000000000001" customHeight="1" x14ac:dyDescent="0.25">
      <c r="A128" s="119" t="s">
        <v>137</v>
      </c>
      <c r="B128" s="92">
        <v>0</v>
      </c>
      <c r="C128" s="173">
        <v>0</v>
      </c>
      <c r="D128" s="173">
        <v>0</v>
      </c>
      <c r="E128" s="173">
        <v>0</v>
      </c>
      <c r="F128" s="173">
        <v>0</v>
      </c>
      <c r="G128" s="173">
        <v>0</v>
      </c>
      <c r="H128" s="173">
        <v>0</v>
      </c>
      <c r="I128" s="173">
        <v>0</v>
      </c>
      <c r="J128" s="173">
        <v>0</v>
      </c>
      <c r="K128" s="173">
        <v>0</v>
      </c>
      <c r="L128" s="173">
        <v>0</v>
      </c>
      <c r="M128" s="173">
        <v>0</v>
      </c>
      <c r="N128" s="173">
        <v>0</v>
      </c>
      <c r="O128" s="173">
        <v>0</v>
      </c>
      <c r="P128" s="173">
        <v>0</v>
      </c>
      <c r="Q128" s="173">
        <v>0</v>
      </c>
      <c r="R128" s="173">
        <v>0</v>
      </c>
      <c r="S128" s="173">
        <v>0</v>
      </c>
      <c r="T128" s="173">
        <v>0</v>
      </c>
      <c r="U128" s="173">
        <v>0</v>
      </c>
      <c r="V128" s="173">
        <v>0</v>
      </c>
      <c r="W128" s="173">
        <v>0</v>
      </c>
      <c r="X128" s="173">
        <v>0</v>
      </c>
      <c r="Y128" s="173">
        <v>0</v>
      </c>
      <c r="Z128" s="173">
        <v>0</v>
      </c>
      <c r="AA128" s="173">
        <v>0</v>
      </c>
      <c r="AB128" s="173">
        <v>0</v>
      </c>
      <c r="AC128" s="173">
        <v>0</v>
      </c>
      <c r="AD128" s="173">
        <v>0</v>
      </c>
      <c r="AE128" s="173">
        <v>0</v>
      </c>
      <c r="AF128" s="173">
        <v>0</v>
      </c>
      <c r="AG128" s="173">
        <v>0</v>
      </c>
      <c r="AH128" s="173">
        <v>0</v>
      </c>
      <c r="AI128" s="173">
        <v>0</v>
      </c>
      <c r="AJ128" s="173">
        <v>0</v>
      </c>
      <c r="AK128" s="173">
        <v>0</v>
      </c>
      <c r="AL128" s="173">
        <v>0</v>
      </c>
      <c r="AM128" s="173">
        <v>0</v>
      </c>
      <c r="AN128" s="173">
        <v>0</v>
      </c>
      <c r="AO128" s="173">
        <v>0</v>
      </c>
      <c r="AP128" s="173">
        <v>0</v>
      </c>
      <c r="AQ128" s="173">
        <v>0</v>
      </c>
      <c r="AR128" s="173">
        <v>0</v>
      </c>
      <c r="AS128" s="173">
        <v>0</v>
      </c>
      <c r="AT128" s="173">
        <v>0</v>
      </c>
      <c r="AU128" s="173">
        <v>0</v>
      </c>
      <c r="AV128" s="173">
        <v>0</v>
      </c>
      <c r="AW128" s="173">
        <v>0</v>
      </c>
      <c r="AX128" s="173">
        <v>0</v>
      </c>
      <c r="AY128" s="173">
        <v>0</v>
      </c>
      <c r="AZ128" s="173">
        <v>0</v>
      </c>
      <c r="BA128" s="173">
        <v>0</v>
      </c>
      <c r="BB128" s="173">
        <v>0</v>
      </c>
      <c r="BC128" s="173">
        <v>0</v>
      </c>
      <c r="BD128" s="173">
        <v>0</v>
      </c>
      <c r="BE128" s="173">
        <v>0</v>
      </c>
      <c r="BF128" s="173">
        <v>0</v>
      </c>
      <c r="BG128" s="173">
        <v>0</v>
      </c>
      <c r="BH128" s="173">
        <v>0</v>
      </c>
      <c r="BI128" s="173">
        <v>0</v>
      </c>
      <c r="BJ128" s="173">
        <v>0</v>
      </c>
      <c r="BK128" s="173">
        <v>0</v>
      </c>
      <c r="BL128" s="173">
        <v>0</v>
      </c>
      <c r="BM128" s="173">
        <v>0</v>
      </c>
      <c r="BN128" s="173">
        <v>0</v>
      </c>
      <c r="BO128" s="173">
        <v>0</v>
      </c>
      <c r="BP128" s="173">
        <v>0</v>
      </c>
      <c r="BQ128" s="173">
        <v>0</v>
      </c>
      <c r="BR128" s="173">
        <v>0</v>
      </c>
      <c r="BS128" s="173">
        <v>0</v>
      </c>
      <c r="BT128" s="173">
        <v>0</v>
      </c>
      <c r="BU128" s="173">
        <v>0</v>
      </c>
      <c r="BV128" s="173">
        <v>0</v>
      </c>
      <c r="BW128" s="173">
        <v>0</v>
      </c>
      <c r="BX128" s="173">
        <v>0</v>
      </c>
      <c r="BY128" s="173">
        <v>0</v>
      </c>
      <c r="BZ128" s="173">
        <v>0</v>
      </c>
      <c r="CA128" s="173">
        <v>0</v>
      </c>
      <c r="CB128" s="173">
        <v>0</v>
      </c>
      <c r="CC128" s="173">
        <v>0</v>
      </c>
      <c r="CD128" s="173">
        <v>0</v>
      </c>
      <c r="CE128" s="173">
        <v>0</v>
      </c>
      <c r="CF128" s="173">
        <v>0</v>
      </c>
      <c r="CG128" s="173">
        <v>0</v>
      </c>
      <c r="CH128" s="173">
        <v>0</v>
      </c>
      <c r="CI128" s="173">
        <v>0</v>
      </c>
      <c r="CJ128" s="173">
        <v>0</v>
      </c>
      <c r="CK128" s="173">
        <v>0</v>
      </c>
      <c r="CL128" s="173">
        <v>0</v>
      </c>
      <c r="CM128" s="173">
        <v>0</v>
      </c>
      <c r="CN128" s="173">
        <v>0</v>
      </c>
      <c r="CO128" s="173">
        <v>0</v>
      </c>
      <c r="CP128" s="173">
        <v>0</v>
      </c>
      <c r="CQ128" s="173">
        <v>0</v>
      </c>
      <c r="CR128" s="173">
        <v>0</v>
      </c>
      <c r="CS128" s="173">
        <v>0</v>
      </c>
      <c r="CT128" s="173">
        <v>0</v>
      </c>
      <c r="CU128" s="173">
        <v>0</v>
      </c>
      <c r="CV128" s="173">
        <v>0</v>
      </c>
      <c r="CW128" s="174">
        <v>0</v>
      </c>
    </row>
    <row r="129" spans="1:201" s="72" customFormat="1" ht="20.100000000000001" customHeight="1" x14ac:dyDescent="0.25">
      <c r="A129" s="94" t="s">
        <v>50</v>
      </c>
      <c r="B129" s="112" t="s">
        <v>51</v>
      </c>
      <c r="C129" s="120" t="s">
        <v>51</v>
      </c>
      <c r="D129" s="120" t="s">
        <v>51</v>
      </c>
      <c r="E129" s="120" t="s">
        <v>51</v>
      </c>
      <c r="F129" s="120" t="s">
        <v>51</v>
      </c>
      <c r="G129" s="120" t="s">
        <v>51</v>
      </c>
      <c r="H129" s="120" t="s">
        <v>51</v>
      </c>
      <c r="I129" s="120" t="s">
        <v>51</v>
      </c>
      <c r="J129" s="120" t="s">
        <v>51</v>
      </c>
      <c r="K129" s="120" t="s">
        <v>51</v>
      </c>
      <c r="L129" s="120" t="s">
        <v>51</v>
      </c>
      <c r="M129" s="120" t="s">
        <v>51</v>
      </c>
      <c r="N129" s="120" t="s">
        <v>51</v>
      </c>
      <c r="O129" s="120" t="s">
        <v>51</v>
      </c>
      <c r="P129" s="120" t="s">
        <v>51</v>
      </c>
      <c r="Q129" s="120" t="s">
        <v>51</v>
      </c>
      <c r="R129" s="120" t="s">
        <v>51</v>
      </c>
      <c r="S129" s="120" t="s">
        <v>51</v>
      </c>
      <c r="T129" s="120" t="s">
        <v>51</v>
      </c>
      <c r="U129" s="120" t="s">
        <v>51</v>
      </c>
      <c r="V129" s="120" t="s">
        <v>51</v>
      </c>
      <c r="W129" s="120" t="s">
        <v>51</v>
      </c>
      <c r="X129" s="120" t="s">
        <v>51</v>
      </c>
      <c r="Y129" s="120" t="s">
        <v>51</v>
      </c>
      <c r="Z129" s="120" t="s">
        <v>51</v>
      </c>
      <c r="AA129" s="120" t="s">
        <v>51</v>
      </c>
      <c r="AB129" s="120" t="s">
        <v>51</v>
      </c>
      <c r="AC129" s="120" t="s">
        <v>51</v>
      </c>
      <c r="AD129" s="120" t="s">
        <v>51</v>
      </c>
      <c r="AE129" s="120" t="s">
        <v>51</v>
      </c>
      <c r="AF129" s="120" t="s">
        <v>51</v>
      </c>
      <c r="AG129" s="120" t="s">
        <v>51</v>
      </c>
      <c r="AH129" s="120" t="s">
        <v>51</v>
      </c>
      <c r="AI129" s="120" t="s">
        <v>51</v>
      </c>
      <c r="AJ129" s="120" t="s">
        <v>51</v>
      </c>
      <c r="AK129" s="120" t="s">
        <v>51</v>
      </c>
      <c r="AL129" s="120" t="s">
        <v>51</v>
      </c>
      <c r="AM129" s="120" t="s">
        <v>51</v>
      </c>
      <c r="AN129" s="120" t="s">
        <v>51</v>
      </c>
      <c r="AO129" s="120" t="s">
        <v>51</v>
      </c>
      <c r="AP129" s="120" t="s">
        <v>51</v>
      </c>
      <c r="AQ129" s="120" t="s">
        <v>51</v>
      </c>
      <c r="AR129" s="120" t="s">
        <v>51</v>
      </c>
      <c r="AS129" s="120" t="s">
        <v>51</v>
      </c>
      <c r="AT129" s="120" t="s">
        <v>51</v>
      </c>
      <c r="AU129" s="120" t="s">
        <v>51</v>
      </c>
      <c r="AV129" s="120" t="s">
        <v>51</v>
      </c>
      <c r="AW129" s="120" t="s">
        <v>51</v>
      </c>
      <c r="AX129" s="120" t="s">
        <v>51</v>
      </c>
      <c r="AY129" s="120" t="s">
        <v>51</v>
      </c>
      <c r="AZ129" s="120" t="s">
        <v>51</v>
      </c>
      <c r="BA129" s="120" t="s">
        <v>51</v>
      </c>
      <c r="BB129" s="120" t="s">
        <v>51</v>
      </c>
      <c r="BC129" s="120" t="s">
        <v>51</v>
      </c>
      <c r="BD129" s="120" t="s">
        <v>51</v>
      </c>
      <c r="BE129" s="120" t="s">
        <v>51</v>
      </c>
      <c r="BF129" s="120" t="s">
        <v>51</v>
      </c>
      <c r="BG129" s="120" t="s">
        <v>51</v>
      </c>
      <c r="BH129" s="120" t="s">
        <v>51</v>
      </c>
      <c r="BI129" s="120" t="s">
        <v>51</v>
      </c>
      <c r="BJ129" s="120" t="s">
        <v>51</v>
      </c>
      <c r="BK129" s="120" t="s">
        <v>51</v>
      </c>
      <c r="BL129" s="120" t="s">
        <v>51</v>
      </c>
      <c r="BM129" s="120" t="s">
        <v>51</v>
      </c>
      <c r="BN129" s="120" t="s">
        <v>51</v>
      </c>
      <c r="BO129" s="120" t="s">
        <v>51</v>
      </c>
      <c r="BP129" s="120" t="s">
        <v>51</v>
      </c>
      <c r="BQ129" s="120" t="s">
        <v>51</v>
      </c>
      <c r="BR129" s="120" t="s">
        <v>51</v>
      </c>
      <c r="BS129" s="120" t="s">
        <v>51</v>
      </c>
      <c r="BT129" s="120" t="s">
        <v>51</v>
      </c>
      <c r="BU129" s="120" t="s">
        <v>51</v>
      </c>
      <c r="BV129" s="120" t="s">
        <v>51</v>
      </c>
      <c r="BW129" s="120" t="s">
        <v>51</v>
      </c>
      <c r="BX129" s="120" t="s">
        <v>51</v>
      </c>
      <c r="BY129" s="120" t="s">
        <v>51</v>
      </c>
      <c r="BZ129" s="120" t="s">
        <v>51</v>
      </c>
      <c r="CA129" s="120" t="s">
        <v>51</v>
      </c>
      <c r="CB129" s="120" t="s">
        <v>51</v>
      </c>
      <c r="CC129" s="120" t="s">
        <v>51</v>
      </c>
      <c r="CD129" s="120" t="s">
        <v>51</v>
      </c>
      <c r="CE129" s="120" t="s">
        <v>51</v>
      </c>
      <c r="CF129" s="120" t="s">
        <v>51</v>
      </c>
      <c r="CG129" s="120" t="s">
        <v>51</v>
      </c>
      <c r="CH129" s="120" t="s">
        <v>51</v>
      </c>
      <c r="CI129" s="120" t="s">
        <v>51</v>
      </c>
      <c r="CJ129" s="120" t="s">
        <v>51</v>
      </c>
      <c r="CK129" s="120" t="s">
        <v>51</v>
      </c>
      <c r="CL129" s="120" t="s">
        <v>51</v>
      </c>
      <c r="CM129" s="120" t="s">
        <v>51</v>
      </c>
      <c r="CN129" s="120" t="s">
        <v>51</v>
      </c>
      <c r="CO129" s="120" t="s">
        <v>51</v>
      </c>
      <c r="CP129" s="120" t="s">
        <v>51</v>
      </c>
      <c r="CQ129" s="120" t="s">
        <v>51</v>
      </c>
      <c r="CR129" s="120" t="s">
        <v>51</v>
      </c>
      <c r="CS129" s="120" t="s">
        <v>51</v>
      </c>
      <c r="CT129" s="120" t="s">
        <v>51</v>
      </c>
      <c r="CU129" s="120" t="s">
        <v>51</v>
      </c>
      <c r="CV129" s="120" t="s">
        <v>51</v>
      </c>
      <c r="CW129" s="200" t="s">
        <v>51</v>
      </c>
    </row>
    <row r="130" spans="1:201" s="72" customFormat="1" ht="20.100000000000001" customHeight="1" x14ac:dyDescent="0.25">
      <c r="A130" s="121" t="s">
        <v>52</v>
      </c>
      <c r="B130" s="97">
        <v>0</v>
      </c>
      <c r="C130" s="179">
        <v>0</v>
      </c>
      <c r="D130" s="179">
        <v>0</v>
      </c>
      <c r="E130" s="179">
        <v>0</v>
      </c>
      <c r="F130" s="179">
        <v>0</v>
      </c>
      <c r="G130" s="179">
        <v>0</v>
      </c>
      <c r="H130" s="179">
        <v>0</v>
      </c>
      <c r="I130" s="179">
        <v>0</v>
      </c>
      <c r="J130" s="179">
        <v>0</v>
      </c>
      <c r="K130" s="179">
        <v>0</v>
      </c>
      <c r="L130" s="179">
        <v>0</v>
      </c>
      <c r="M130" s="179">
        <v>0</v>
      </c>
      <c r="N130" s="179">
        <v>0</v>
      </c>
      <c r="O130" s="179">
        <v>0</v>
      </c>
      <c r="P130" s="179">
        <v>0</v>
      </c>
      <c r="Q130" s="179">
        <v>0</v>
      </c>
      <c r="R130" s="179">
        <v>0</v>
      </c>
      <c r="S130" s="179">
        <v>0</v>
      </c>
      <c r="T130" s="179">
        <v>0</v>
      </c>
      <c r="U130" s="179">
        <v>0</v>
      </c>
      <c r="V130" s="179">
        <v>0</v>
      </c>
      <c r="W130" s="179">
        <v>0</v>
      </c>
      <c r="X130" s="179">
        <v>0</v>
      </c>
      <c r="Y130" s="179">
        <v>0</v>
      </c>
      <c r="Z130" s="179">
        <v>0</v>
      </c>
      <c r="AA130" s="179">
        <v>0</v>
      </c>
      <c r="AB130" s="179">
        <v>0</v>
      </c>
      <c r="AC130" s="179">
        <v>0</v>
      </c>
      <c r="AD130" s="179">
        <v>0</v>
      </c>
      <c r="AE130" s="179">
        <v>0</v>
      </c>
      <c r="AF130" s="179">
        <v>0</v>
      </c>
      <c r="AG130" s="179">
        <v>0</v>
      </c>
      <c r="AH130" s="179">
        <v>0</v>
      </c>
      <c r="AI130" s="179">
        <v>0</v>
      </c>
      <c r="AJ130" s="179">
        <v>0</v>
      </c>
      <c r="AK130" s="179">
        <v>0</v>
      </c>
      <c r="AL130" s="179">
        <v>0</v>
      </c>
      <c r="AM130" s="179">
        <v>0</v>
      </c>
      <c r="AN130" s="179">
        <v>0</v>
      </c>
      <c r="AO130" s="179">
        <v>0</v>
      </c>
      <c r="AP130" s="179">
        <v>0</v>
      </c>
      <c r="AQ130" s="179">
        <v>0</v>
      </c>
      <c r="AR130" s="179">
        <v>0</v>
      </c>
      <c r="AS130" s="179">
        <v>0</v>
      </c>
      <c r="AT130" s="179">
        <v>0</v>
      </c>
      <c r="AU130" s="179">
        <v>0</v>
      </c>
      <c r="AV130" s="179">
        <v>0</v>
      </c>
      <c r="AW130" s="179">
        <v>0</v>
      </c>
      <c r="AX130" s="179">
        <v>0</v>
      </c>
      <c r="AY130" s="179">
        <v>0</v>
      </c>
      <c r="AZ130" s="179">
        <v>0</v>
      </c>
      <c r="BA130" s="179">
        <v>0</v>
      </c>
      <c r="BB130" s="179">
        <v>0</v>
      </c>
      <c r="BC130" s="179">
        <v>0</v>
      </c>
      <c r="BD130" s="179">
        <v>0</v>
      </c>
      <c r="BE130" s="179">
        <v>0</v>
      </c>
      <c r="BF130" s="179">
        <v>0</v>
      </c>
      <c r="BG130" s="179">
        <v>0</v>
      </c>
      <c r="BH130" s="179">
        <v>0</v>
      </c>
      <c r="BI130" s="179">
        <v>0</v>
      </c>
      <c r="BJ130" s="179">
        <v>0</v>
      </c>
      <c r="BK130" s="179">
        <v>0</v>
      </c>
      <c r="BL130" s="179">
        <v>0</v>
      </c>
      <c r="BM130" s="179">
        <v>0</v>
      </c>
      <c r="BN130" s="179">
        <v>0</v>
      </c>
      <c r="BO130" s="179">
        <v>0</v>
      </c>
      <c r="BP130" s="179">
        <v>0</v>
      </c>
      <c r="BQ130" s="179">
        <v>0</v>
      </c>
      <c r="BR130" s="179">
        <v>0</v>
      </c>
      <c r="BS130" s="179">
        <v>0</v>
      </c>
      <c r="BT130" s="179">
        <v>0</v>
      </c>
      <c r="BU130" s="179">
        <v>0</v>
      </c>
      <c r="BV130" s="179">
        <v>0</v>
      </c>
      <c r="BW130" s="179">
        <v>0</v>
      </c>
      <c r="BX130" s="179">
        <v>0</v>
      </c>
      <c r="BY130" s="179">
        <v>0</v>
      </c>
      <c r="BZ130" s="179">
        <v>0</v>
      </c>
      <c r="CA130" s="179">
        <v>0</v>
      </c>
      <c r="CB130" s="179">
        <v>0</v>
      </c>
      <c r="CC130" s="179">
        <v>0</v>
      </c>
      <c r="CD130" s="179">
        <v>0</v>
      </c>
      <c r="CE130" s="179">
        <v>0</v>
      </c>
      <c r="CF130" s="179">
        <v>0</v>
      </c>
      <c r="CG130" s="179">
        <v>0</v>
      </c>
      <c r="CH130" s="179">
        <v>0</v>
      </c>
      <c r="CI130" s="179">
        <v>0</v>
      </c>
      <c r="CJ130" s="179">
        <v>0</v>
      </c>
      <c r="CK130" s="179">
        <v>0</v>
      </c>
      <c r="CL130" s="179">
        <v>0</v>
      </c>
      <c r="CM130" s="179">
        <v>0</v>
      </c>
      <c r="CN130" s="179">
        <v>0</v>
      </c>
      <c r="CO130" s="179">
        <v>0</v>
      </c>
      <c r="CP130" s="179">
        <v>0</v>
      </c>
      <c r="CQ130" s="179">
        <v>0</v>
      </c>
      <c r="CR130" s="179">
        <v>0</v>
      </c>
      <c r="CS130" s="179">
        <v>0</v>
      </c>
      <c r="CT130" s="179">
        <v>0</v>
      </c>
      <c r="CU130" s="179">
        <v>0</v>
      </c>
      <c r="CV130" s="179">
        <v>0</v>
      </c>
      <c r="CW130" s="180">
        <v>0</v>
      </c>
    </row>
    <row r="131" spans="1:201" s="72" customFormat="1" ht="20.100000000000001" customHeight="1" x14ac:dyDescent="0.25">
      <c r="A131" s="119" t="s">
        <v>49</v>
      </c>
      <c r="B131" s="92">
        <v>0</v>
      </c>
      <c r="C131" s="173">
        <v>0</v>
      </c>
      <c r="D131" s="173">
        <v>0</v>
      </c>
      <c r="E131" s="173">
        <v>0</v>
      </c>
      <c r="F131" s="173">
        <v>0</v>
      </c>
      <c r="G131" s="173">
        <v>0</v>
      </c>
      <c r="H131" s="173">
        <v>0</v>
      </c>
      <c r="I131" s="173">
        <v>0</v>
      </c>
      <c r="J131" s="173">
        <v>0</v>
      </c>
      <c r="K131" s="173">
        <v>0</v>
      </c>
      <c r="L131" s="173">
        <v>0</v>
      </c>
      <c r="M131" s="173">
        <v>0</v>
      </c>
      <c r="N131" s="173">
        <v>0</v>
      </c>
      <c r="O131" s="173">
        <v>0</v>
      </c>
      <c r="P131" s="173">
        <v>0</v>
      </c>
      <c r="Q131" s="173">
        <v>0</v>
      </c>
      <c r="R131" s="173">
        <v>0</v>
      </c>
      <c r="S131" s="173">
        <v>0</v>
      </c>
      <c r="T131" s="173">
        <v>0</v>
      </c>
      <c r="U131" s="173">
        <v>0</v>
      </c>
      <c r="V131" s="173">
        <v>0</v>
      </c>
      <c r="W131" s="173">
        <v>0</v>
      </c>
      <c r="X131" s="173">
        <v>0</v>
      </c>
      <c r="Y131" s="173">
        <v>0</v>
      </c>
      <c r="Z131" s="173">
        <v>0</v>
      </c>
      <c r="AA131" s="173">
        <v>0</v>
      </c>
      <c r="AB131" s="173">
        <v>0</v>
      </c>
      <c r="AC131" s="173">
        <v>0</v>
      </c>
      <c r="AD131" s="173">
        <v>0</v>
      </c>
      <c r="AE131" s="173">
        <v>0</v>
      </c>
      <c r="AF131" s="173">
        <v>0</v>
      </c>
      <c r="AG131" s="173">
        <v>0</v>
      </c>
      <c r="AH131" s="173">
        <v>0</v>
      </c>
      <c r="AI131" s="173">
        <v>0</v>
      </c>
      <c r="AJ131" s="173">
        <v>0</v>
      </c>
      <c r="AK131" s="173">
        <v>0</v>
      </c>
      <c r="AL131" s="173">
        <v>0</v>
      </c>
      <c r="AM131" s="173">
        <v>0</v>
      </c>
      <c r="AN131" s="173">
        <v>0</v>
      </c>
      <c r="AO131" s="173">
        <v>0</v>
      </c>
      <c r="AP131" s="173">
        <v>0</v>
      </c>
      <c r="AQ131" s="173">
        <v>0</v>
      </c>
      <c r="AR131" s="173">
        <v>0</v>
      </c>
      <c r="AS131" s="173">
        <v>0</v>
      </c>
      <c r="AT131" s="173">
        <v>0</v>
      </c>
      <c r="AU131" s="173">
        <v>0</v>
      </c>
      <c r="AV131" s="173">
        <v>0</v>
      </c>
      <c r="AW131" s="173">
        <v>0</v>
      </c>
      <c r="AX131" s="173">
        <v>0</v>
      </c>
      <c r="AY131" s="173">
        <v>0</v>
      </c>
      <c r="AZ131" s="173">
        <v>0</v>
      </c>
      <c r="BA131" s="173">
        <v>0</v>
      </c>
      <c r="BB131" s="173">
        <v>0</v>
      </c>
      <c r="BC131" s="173">
        <v>0</v>
      </c>
      <c r="BD131" s="173">
        <v>0</v>
      </c>
      <c r="BE131" s="173">
        <v>0</v>
      </c>
      <c r="BF131" s="173">
        <v>0</v>
      </c>
      <c r="BG131" s="173">
        <v>0</v>
      </c>
      <c r="BH131" s="173">
        <v>0</v>
      </c>
      <c r="BI131" s="173">
        <v>0</v>
      </c>
      <c r="BJ131" s="173">
        <v>0</v>
      </c>
      <c r="BK131" s="173">
        <v>0</v>
      </c>
      <c r="BL131" s="173">
        <v>0</v>
      </c>
      <c r="BM131" s="173">
        <v>0</v>
      </c>
      <c r="BN131" s="173">
        <v>0</v>
      </c>
      <c r="BO131" s="173">
        <v>0</v>
      </c>
      <c r="BP131" s="173">
        <v>0</v>
      </c>
      <c r="BQ131" s="173">
        <v>0</v>
      </c>
      <c r="BR131" s="173">
        <v>0</v>
      </c>
      <c r="BS131" s="173">
        <v>0</v>
      </c>
      <c r="BT131" s="173">
        <v>0</v>
      </c>
      <c r="BU131" s="173">
        <v>0</v>
      </c>
      <c r="BV131" s="173">
        <v>0</v>
      </c>
      <c r="BW131" s="173">
        <v>0</v>
      </c>
      <c r="BX131" s="173">
        <v>0</v>
      </c>
      <c r="BY131" s="173">
        <v>0</v>
      </c>
      <c r="BZ131" s="173">
        <v>0</v>
      </c>
      <c r="CA131" s="173">
        <v>0</v>
      </c>
      <c r="CB131" s="173">
        <v>0</v>
      </c>
      <c r="CC131" s="173">
        <v>0</v>
      </c>
      <c r="CD131" s="173">
        <v>0</v>
      </c>
      <c r="CE131" s="173">
        <v>0</v>
      </c>
      <c r="CF131" s="173">
        <v>0</v>
      </c>
      <c r="CG131" s="173">
        <v>0</v>
      </c>
      <c r="CH131" s="173">
        <v>0</v>
      </c>
      <c r="CI131" s="173">
        <v>0</v>
      </c>
      <c r="CJ131" s="173">
        <v>0</v>
      </c>
      <c r="CK131" s="173">
        <v>0</v>
      </c>
      <c r="CL131" s="173">
        <v>0</v>
      </c>
      <c r="CM131" s="173">
        <v>0</v>
      </c>
      <c r="CN131" s="173">
        <v>0</v>
      </c>
      <c r="CO131" s="173">
        <v>0</v>
      </c>
      <c r="CP131" s="173">
        <v>0</v>
      </c>
      <c r="CQ131" s="173">
        <v>0</v>
      </c>
      <c r="CR131" s="173">
        <v>0</v>
      </c>
      <c r="CS131" s="173">
        <v>0</v>
      </c>
      <c r="CT131" s="173">
        <v>0</v>
      </c>
      <c r="CU131" s="173">
        <v>0</v>
      </c>
      <c r="CV131" s="173">
        <v>0</v>
      </c>
      <c r="CW131" s="174">
        <v>0</v>
      </c>
    </row>
    <row r="132" spans="1:201" s="72" customFormat="1" ht="20.100000000000001" customHeight="1" x14ac:dyDescent="0.25">
      <c r="A132" s="113" t="s">
        <v>53</v>
      </c>
      <c r="B132" s="114">
        <f t="shared" ref="B132:AG132" si="120">ROUND(B116+B119+B122+B125+B128+B131+B130,2)</f>
        <v>0</v>
      </c>
      <c r="C132" s="201">
        <f t="shared" si="120"/>
        <v>0</v>
      </c>
      <c r="D132" s="201">
        <f t="shared" si="120"/>
        <v>0</v>
      </c>
      <c r="E132" s="201">
        <f t="shared" si="120"/>
        <v>0</v>
      </c>
      <c r="F132" s="201">
        <f t="shared" si="120"/>
        <v>0</v>
      </c>
      <c r="G132" s="201">
        <f t="shared" si="120"/>
        <v>0</v>
      </c>
      <c r="H132" s="201">
        <f t="shared" si="120"/>
        <v>0</v>
      </c>
      <c r="I132" s="201">
        <f t="shared" si="120"/>
        <v>0</v>
      </c>
      <c r="J132" s="201">
        <f t="shared" si="120"/>
        <v>0</v>
      </c>
      <c r="K132" s="201">
        <f t="shared" si="120"/>
        <v>0</v>
      </c>
      <c r="L132" s="201">
        <f t="shared" si="120"/>
        <v>0</v>
      </c>
      <c r="M132" s="201">
        <f t="shared" si="120"/>
        <v>0</v>
      </c>
      <c r="N132" s="201">
        <f t="shared" si="120"/>
        <v>0</v>
      </c>
      <c r="O132" s="201">
        <f t="shared" si="120"/>
        <v>0</v>
      </c>
      <c r="P132" s="201">
        <f t="shared" si="120"/>
        <v>0</v>
      </c>
      <c r="Q132" s="201">
        <f t="shared" si="120"/>
        <v>0</v>
      </c>
      <c r="R132" s="201">
        <f t="shared" si="120"/>
        <v>0</v>
      </c>
      <c r="S132" s="201">
        <f t="shared" si="120"/>
        <v>0</v>
      </c>
      <c r="T132" s="201">
        <f t="shared" si="120"/>
        <v>0</v>
      </c>
      <c r="U132" s="201">
        <f t="shared" si="120"/>
        <v>0</v>
      </c>
      <c r="V132" s="201">
        <f t="shared" si="120"/>
        <v>0</v>
      </c>
      <c r="W132" s="201">
        <f t="shared" si="120"/>
        <v>0</v>
      </c>
      <c r="X132" s="201">
        <f t="shared" si="120"/>
        <v>0</v>
      </c>
      <c r="Y132" s="201">
        <f t="shared" si="120"/>
        <v>0</v>
      </c>
      <c r="Z132" s="201">
        <f t="shared" si="120"/>
        <v>0</v>
      </c>
      <c r="AA132" s="201">
        <f t="shared" si="120"/>
        <v>0</v>
      </c>
      <c r="AB132" s="201">
        <f t="shared" si="120"/>
        <v>0</v>
      </c>
      <c r="AC132" s="201">
        <f t="shared" si="120"/>
        <v>0</v>
      </c>
      <c r="AD132" s="201">
        <f t="shared" si="120"/>
        <v>0</v>
      </c>
      <c r="AE132" s="201">
        <f t="shared" si="120"/>
        <v>0</v>
      </c>
      <c r="AF132" s="201">
        <f t="shared" si="120"/>
        <v>0</v>
      </c>
      <c r="AG132" s="201">
        <f t="shared" si="120"/>
        <v>0</v>
      </c>
      <c r="AH132" s="201">
        <f t="shared" ref="AH132:BM132" si="121">ROUND(AH116+AH119+AH122+AH125+AH128+AH131+AH130,2)</f>
        <v>0</v>
      </c>
      <c r="AI132" s="201">
        <f t="shared" si="121"/>
        <v>0</v>
      </c>
      <c r="AJ132" s="201">
        <f t="shared" si="121"/>
        <v>0</v>
      </c>
      <c r="AK132" s="201">
        <f t="shared" si="121"/>
        <v>0</v>
      </c>
      <c r="AL132" s="201">
        <f t="shared" si="121"/>
        <v>0</v>
      </c>
      <c r="AM132" s="201">
        <f t="shared" si="121"/>
        <v>0</v>
      </c>
      <c r="AN132" s="201">
        <f t="shared" si="121"/>
        <v>0</v>
      </c>
      <c r="AO132" s="201">
        <f t="shared" si="121"/>
        <v>0</v>
      </c>
      <c r="AP132" s="201">
        <f t="shared" si="121"/>
        <v>0</v>
      </c>
      <c r="AQ132" s="201">
        <f t="shared" si="121"/>
        <v>0</v>
      </c>
      <c r="AR132" s="201">
        <f t="shared" si="121"/>
        <v>0</v>
      </c>
      <c r="AS132" s="201">
        <f t="shared" si="121"/>
        <v>0</v>
      </c>
      <c r="AT132" s="201">
        <f t="shared" si="121"/>
        <v>0</v>
      </c>
      <c r="AU132" s="201">
        <f t="shared" si="121"/>
        <v>0</v>
      </c>
      <c r="AV132" s="201">
        <f t="shared" si="121"/>
        <v>0</v>
      </c>
      <c r="AW132" s="201">
        <f t="shared" si="121"/>
        <v>0</v>
      </c>
      <c r="AX132" s="201">
        <f t="shared" si="121"/>
        <v>0</v>
      </c>
      <c r="AY132" s="201">
        <f t="shared" si="121"/>
        <v>0</v>
      </c>
      <c r="AZ132" s="201">
        <f t="shared" si="121"/>
        <v>0</v>
      </c>
      <c r="BA132" s="201">
        <f t="shared" si="121"/>
        <v>0</v>
      </c>
      <c r="BB132" s="201">
        <f t="shared" si="121"/>
        <v>0</v>
      </c>
      <c r="BC132" s="201">
        <f t="shared" si="121"/>
        <v>0</v>
      </c>
      <c r="BD132" s="201">
        <f t="shared" si="121"/>
        <v>0</v>
      </c>
      <c r="BE132" s="201">
        <f t="shared" si="121"/>
        <v>0</v>
      </c>
      <c r="BF132" s="201">
        <f t="shared" si="121"/>
        <v>0</v>
      </c>
      <c r="BG132" s="201">
        <f t="shared" si="121"/>
        <v>0</v>
      </c>
      <c r="BH132" s="201">
        <f t="shared" si="121"/>
        <v>0</v>
      </c>
      <c r="BI132" s="201">
        <f t="shared" si="121"/>
        <v>0</v>
      </c>
      <c r="BJ132" s="201">
        <f t="shared" si="121"/>
        <v>0</v>
      </c>
      <c r="BK132" s="201">
        <f t="shared" si="121"/>
        <v>0</v>
      </c>
      <c r="BL132" s="201">
        <f t="shared" si="121"/>
        <v>0</v>
      </c>
      <c r="BM132" s="201">
        <f t="shared" si="121"/>
        <v>0</v>
      </c>
      <c r="BN132" s="201">
        <f t="shared" ref="BN132:CS132" si="122">ROUND(BN116+BN119+BN122+BN125+BN128+BN131+BN130,2)</f>
        <v>0</v>
      </c>
      <c r="BO132" s="201">
        <f t="shared" si="122"/>
        <v>0</v>
      </c>
      <c r="BP132" s="201">
        <f t="shared" si="122"/>
        <v>0</v>
      </c>
      <c r="BQ132" s="201">
        <f t="shared" si="122"/>
        <v>0</v>
      </c>
      <c r="BR132" s="201">
        <f t="shared" si="122"/>
        <v>0</v>
      </c>
      <c r="BS132" s="201">
        <f t="shared" si="122"/>
        <v>0</v>
      </c>
      <c r="BT132" s="201">
        <f t="shared" si="122"/>
        <v>0</v>
      </c>
      <c r="BU132" s="201">
        <f t="shared" si="122"/>
        <v>0</v>
      </c>
      <c r="BV132" s="201">
        <f t="shared" si="122"/>
        <v>0</v>
      </c>
      <c r="BW132" s="201">
        <f t="shared" si="122"/>
        <v>0</v>
      </c>
      <c r="BX132" s="201">
        <f t="shared" si="122"/>
        <v>0</v>
      </c>
      <c r="BY132" s="201">
        <f t="shared" si="122"/>
        <v>0</v>
      </c>
      <c r="BZ132" s="201">
        <f t="shared" si="122"/>
        <v>0</v>
      </c>
      <c r="CA132" s="201">
        <f t="shared" si="122"/>
        <v>0</v>
      </c>
      <c r="CB132" s="201">
        <f t="shared" si="122"/>
        <v>0</v>
      </c>
      <c r="CC132" s="201">
        <f t="shared" si="122"/>
        <v>0</v>
      </c>
      <c r="CD132" s="201">
        <f t="shared" si="122"/>
        <v>0</v>
      </c>
      <c r="CE132" s="201">
        <f t="shared" si="122"/>
        <v>0</v>
      </c>
      <c r="CF132" s="201">
        <f t="shared" si="122"/>
        <v>0</v>
      </c>
      <c r="CG132" s="201">
        <f t="shared" si="122"/>
        <v>0</v>
      </c>
      <c r="CH132" s="201">
        <f t="shared" si="122"/>
        <v>0</v>
      </c>
      <c r="CI132" s="201">
        <f t="shared" si="122"/>
        <v>0</v>
      </c>
      <c r="CJ132" s="201">
        <f t="shared" si="122"/>
        <v>0</v>
      </c>
      <c r="CK132" s="201">
        <f t="shared" si="122"/>
        <v>0</v>
      </c>
      <c r="CL132" s="201">
        <f t="shared" si="122"/>
        <v>0</v>
      </c>
      <c r="CM132" s="201">
        <f t="shared" si="122"/>
        <v>0</v>
      </c>
      <c r="CN132" s="201">
        <f t="shared" si="122"/>
        <v>0</v>
      </c>
      <c r="CO132" s="201">
        <f t="shared" si="122"/>
        <v>0</v>
      </c>
      <c r="CP132" s="201">
        <f t="shared" si="122"/>
        <v>0</v>
      </c>
      <c r="CQ132" s="201">
        <f t="shared" si="122"/>
        <v>0</v>
      </c>
      <c r="CR132" s="201">
        <f t="shared" si="122"/>
        <v>0</v>
      </c>
      <c r="CS132" s="201">
        <f t="shared" si="122"/>
        <v>0</v>
      </c>
      <c r="CT132" s="201">
        <f>ROUND(CT116+CT119+CT122+CT125+CT128+CT131+CT130,2)</f>
        <v>0</v>
      </c>
      <c r="CU132" s="201">
        <f>ROUND(CU116+CU119+CU122+CU125+CU128+CU131+CU130,2)</f>
        <v>0</v>
      </c>
      <c r="CV132" s="201">
        <f>ROUND(CV116+CV119+CV122+CV125+CV128+CV131+CV130,2)</f>
        <v>0</v>
      </c>
      <c r="CW132" s="202">
        <f>ROUND(CW116+CW119+CW122+CW125+CW128+CW131+CW130,2)</f>
        <v>0</v>
      </c>
    </row>
    <row r="133" spans="1:201" s="72" customFormat="1" ht="20.100000000000001" customHeight="1" x14ac:dyDescent="0.25">
      <c r="A133" s="115" t="s">
        <v>54</v>
      </c>
      <c r="B133" s="116">
        <f t="shared" ref="B133:AG133" si="123">B115+B118+B121+B124+B127</f>
        <v>0</v>
      </c>
      <c r="C133" s="203">
        <f t="shared" si="123"/>
        <v>0</v>
      </c>
      <c r="D133" s="203">
        <f t="shared" si="123"/>
        <v>0</v>
      </c>
      <c r="E133" s="203">
        <f t="shared" si="123"/>
        <v>0</v>
      </c>
      <c r="F133" s="203">
        <f t="shared" si="123"/>
        <v>0</v>
      </c>
      <c r="G133" s="203">
        <f t="shared" si="123"/>
        <v>0</v>
      </c>
      <c r="H133" s="203">
        <f t="shared" si="123"/>
        <v>0</v>
      </c>
      <c r="I133" s="203">
        <f t="shared" si="123"/>
        <v>0</v>
      </c>
      <c r="J133" s="203">
        <f t="shared" si="123"/>
        <v>0</v>
      </c>
      <c r="K133" s="203">
        <f t="shared" si="123"/>
        <v>0</v>
      </c>
      <c r="L133" s="203">
        <f t="shared" si="123"/>
        <v>0</v>
      </c>
      <c r="M133" s="203">
        <f t="shared" si="123"/>
        <v>0</v>
      </c>
      <c r="N133" s="203">
        <f t="shared" si="123"/>
        <v>0</v>
      </c>
      <c r="O133" s="203">
        <f t="shared" si="123"/>
        <v>0</v>
      </c>
      <c r="P133" s="203">
        <f t="shared" si="123"/>
        <v>0</v>
      </c>
      <c r="Q133" s="203">
        <f t="shared" si="123"/>
        <v>0</v>
      </c>
      <c r="R133" s="203">
        <f t="shared" si="123"/>
        <v>0</v>
      </c>
      <c r="S133" s="203">
        <f t="shared" si="123"/>
        <v>0</v>
      </c>
      <c r="T133" s="203">
        <f t="shared" si="123"/>
        <v>0</v>
      </c>
      <c r="U133" s="203">
        <f t="shared" si="123"/>
        <v>0</v>
      </c>
      <c r="V133" s="203">
        <f t="shared" si="123"/>
        <v>0</v>
      </c>
      <c r="W133" s="203">
        <f t="shared" si="123"/>
        <v>0</v>
      </c>
      <c r="X133" s="203">
        <f t="shared" si="123"/>
        <v>0</v>
      </c>
      <c r="Y133" s="203">
        <f t="shared" si="123"/>
        <v>0</v>
      </c>
      <c r="Z133" s="203">
        <f t="shared" si="123"/>
        <v>0</v>
      </c>
      <c r="AA133" s="203">
        <f t="shared" si="123"/>
        <v>0</v>
      </c>
      <c r="AB133" s="203">
        <f t="shared" si="123"/>
        <v>0</v>
      </c>
      <c r="AC133" s="203">
        <f t="shared" si="123"/>
        <v>0</v>
      </c>
      <c r="AD133" s="203">
        <f t="shared" si="123"/>
        <v>0</v>
      </c>
      <c r="AE133" s="203">
        <f t="shared" si="123"/>
        <v>0</v>
      </c>
      <c r="AF133" s="203">
        <f t="shared" si="123"/>
        <v>0</v>
      </c>
      <c r="AG133" s="203">
        <f t="shared" si="123"/>
        <v>0</v>
      </c>
      <c r="AH133" s="203">
        <f t="shared" ref="AH133:BM133" si="124">AH115+AH118+AH121+AH124+AH127</f>
        <v>0</v>
      </c>
      <c r="AI133" s="203">
        <f t="shared" si="124"/>
        <v>0</v>
      </c>
      <c r="AJ133" s="203">
        <f t="shared" si="124"/>
        <v>0</v>
      </c>
      <c r="AK133" s="203">
        <f t="shared" si="124"/>
        <v>0</v>
      </c>
      <c r="AL133" s="203">
        <f t="shared" si="124"/>
        <v>0</v>
      </c>
      <c r="AM133" s="203">
        <f t="shared" si="124"/>
        <v>0</v>
      </c>
      <c r="AN133" s="203">
        <f t="shared" si="124"/>
        <v>0</v>
      </c>
      <c r="AO133" s="203">
        <f t="shared" si="124"/>
        <v>0</v>
      </c>
      <c r="AP133" s="203">
        <f t="shared" si="124"/>
        <v>0</v>
      </c>
      <c r="AQ133" s="203">
        <f t="shared" si="124"/>
        <v>0</v>
      </c>
      <c r="AR133" s="203">
        <f t="shared" si="124"/>
        <v>0</v>
      </c>
      <c r="AS133" s="203">
        <f t="shared" si="124"/>
        <v>0</v>
      </c>
      <c r="AT133" s="203">
        <f t="shared" si="124"/>
        <v>0</v>
      </c>
      <c r="AU133" s="203">
        <f t="shared" si="124"/>
        <v>0</v>
      </c>
      <c r="AV133" s="203">
        <f t="shared" si="124"/>
        <v>0</v>
      </c>
      <c r="AW133" s="203">
        <f t="shared" si="124"/>
        <v>0</v>
      </c>
      <c r="AX133" s="203">
        <f t="shared" si="124"/>
        <v>0</v>
      </c>
      <c r="AY133" s="203">
        <f t="shared" si="124"/>
        <v>0</v>
      </c>
      <c r="AZ133" s="203">
        <f t="shared" si="124"/>
        <v>0</v>
      </c>
      <c r="BA133" s="203">
        <f t="shared" si="124"/>
        <v>0</v>
      </c>
      <c r="BB133" s="203">
        <f t="shared" si="124"/>
        <v>0</v>
      </c>
      <c r="BC133" s="203">
        <f t="shared" si="124"/>
        <v>0</v>
      </c>
      <c r="BD133" s="203">
        <f t="shared" si="124"/>
        <v>0</v>
      </c>
      <c r="BE133" s="203">
        <f t="shared" si="124"/>
        <v>0</v>
      </c>
      <c r="BF133" s="203">
        <f t="shared" si="124"/>
        <v>0</v>
      </c>
      <c r="BG133" s="203">
        <f t="shared" si="124"/>
        <v>0</v>
      </c>
      <c r="BH133" s="203">
        <f t="shared" si="124"/>
        <v>0</v>
      </c>
      <c r="BI133" s="203">
        <f t="shared" si="124"/>
        <v>0</v>
      </c>
      <c r="BJ133" s="203">
        <f t="shared" si="124"/>
        <v>0</v>
      </c>
      <c r="BK133" s="203">
        <f t="shared" si="124"/>
        <v>0</v>
      </c>
      <c r="BL133" s="203">
        <f t="shared" si="124"/>
        <v>0</v>
      </c>
      <c r="BM133" s="203">
        <f t="shared" si="124"/>
        <v>0</v>
      </c>
      <c r="BN133" s="203">
        <f t="shared" ref="BN133:CW133" si="125">BN115+BN118+BN121+BN124+BN127</f>
        <v>0</v>
      </c>
      <c r="BO133" s="203">
        <f t="shared" si="125"/>
        <v>0</v>
      </c>
      <c r="BP133" s="203">
        <f t="shared" si="125"/>
        <v>0</v>
      </c>
      <c r="BQ133" s="203">
        <f t="shared" si="125"/>
        <v>0</v>
      </c>
      <c r="BR133" s="203">
        <f t="shared" si="125"/>
        <v>0</v>
      </c>
      <c r="BS133" s="203">
        <f t="shared" si="125"/>
        <v>0</v>
      </c>
      <c r="BT133" s="203">
        <f t="shared" si="125"/>
        <v>0</v>
      </c>
      <c r="BU133" s="203">
        <f t="shared" si="125"/>
        <v>0</v>
      </c>
      <c r="BV133" s="203">
        <f t="shared" si="125"/>
        <v>0</v>
      </c>
      <c r="BW133" s="203">
        <f t="shared" si="125"/>
        <v>0</v>
      </c>
      <c r="BX133" s="203">
        <f t="shared" si="125"/>
        <v>0</v>
      </c>
      <c r="BY133" s="203">
        <f t="shared" si="125"/>
        <v>0</v>
      </c>
      <c r="BZ133" s="203">
        <f t="shared" si="125"/>
        <v>0</v>
      </c>
      <c r="CA133" s="203">
        <f t="shared" si="125"/>
        <v>0</v>
      </c>
      <c r="CB133" s="203">
        <f t="shared" si="125"/>
        <v>0</v>
      </c>
      <c r="CC133" s="203">
        <f t="shared" si="125"/>
        <v>0</v>
      </c>
      <c r="CD133" s="203">
        <f t="shared" si="125"/>
        <v>0</v>
      </c>
      <c r="CE133" s="203">
        <f t="shared" si="125"/>
        <v>0</v>
      </c>
      <c r="CF133" s="203">
        <f t="shared" si="125"/>
        <v>0</v>
      </c>
      <c r="CG133" s="203">
        <f t="shared" si="125"/>
        <v>0</v>
      </c>
      <c r="CH133" s="203">
        <f t="shared" si="125"/>
        <v>0</v>
      </c>
      <c r="CI133" s="203">
        <f t="shared" si="125"/>
        <v>0</v>
      </c>
      <c r="CJ133" s="203">
        <f t="shared" si="125"/>
        <v>0</v>
      </c>
      <c r="CK133" s="203">
        <f t="shared" si="125"/>
        <v>0</v>
      </c>
      <c r="CL133" s="203">
        <f t="shared" si="125"/>
        <v>0</v>
      </c>
      <c r="CM133" s="203">
        <f t="shared" si="125"/>
        <v>0</v>
      </c>
      <c r="CN133" s="203">
        <f t="shared" si="125"/>
        <v>0</v>
      </c>
      <c r="CO133" s="203">
        <f t="shared" si="125"/>
        <v>0</v>
      </c>
      <c r="CP133" s="203">
        <f t="shared" si="125"/>
        <v>0</v>
      </c>
      <c r="CQ133" s="203">
        <f t="shared" si="125"/>
        <v>0</v>
      </c>
      <c r="CR133" s="203">
        <f t="shared" si="125"/>
        <v>0</v>
      </c>
      <c r="CS133" s="203">
        <f t="shared" si="125"/>
        <v>0</v>
      </c>
      <c r="CT133" s="203">
        <f t="shared" si="125"/>
        <v>0</v>
      </c>
      <c r="CU133" s="203">
        <f t="shared" si="125"/>
        <v>0</v>
      </c>
      <c r="CV133" s="203">
        <f t="shared" si="125"/>
        <v>0</v>
      </c>
      <c r="CW133" s="204">
        <f t="shared" si="125"/>
        <v>0</v>
      </c>
    </row>
    <row r="134" spans="1:201" s="72" customFormat="1" ht="20.100000000000001" customHeight="1" thickBot="1" x14ac:dyDescent="0.3">
      <c r="A134" s="115" t="s">
        <v>55</v>
      </c>
      <c r="B134" s="117">
        <f t="shared" ref="B134:AG134" si="126">IF(B133=0,0,ROUND(B132/B133,2))</f>
        <v>0</v>
      </c>
      <c r="C134" s="205">
        <f t="shared" si="126"/>
        <v>0</v>
      </c>
      <c r="D134" s="205">
        <f t="shared" si="126"/>
        <v>0</v>
      </c>
      <c r="E134" s="205">
        <f t="shared" si="126"/>
        <v>0</v>
      </c>
      <c r="F134" s="205">
        <f t="shared" si="126"/>
        <v>0</v>
      </c>
      <c r="G134" s="205">
        <f t="shared" si="126"/>
        <v>0</v>
      </c>
      <c r="H134" s="205">
        <f t="shared" si="126"/>
        <v>0</v>
      </c>
      <c r="I134" s="205">
        <f t="shared" si="126"/>
        <v>0</v>
      </c>
      <c r="J134" s="205">
        <f t="shared" si="126"/>
        <v>0</v>
      </c>
      <c r="K134" s="205">
        <f t="shared" si="126"/>
        <v>0</v>
      </c>
      <c r="L134" s="205">
        <f t="shared" si="126"/>
        <v>0</v>
      </c>
      <c r="M134" s="205">
        <f t="shared" si="126"/>
        <v>0</v>
      </c>
      <c r="N134" s="205">
        <f t="shared" si="126"/>
        <v>0</v>
      </c>
      <c r="O134" s="205">
        <f t="shared" si="126"/>
        <v>0</v>
      </c>
      <c r="P134" s="205">
        <f t="shared" si="126"/>
        <v>0</v>
      </c>
      <c r="Q134" s="205">
        <f t="shared" si="126"/>
        <v>0</v>
      </c>
      <c r="R134" s="205">
        <f t="shared" si="126"/>
        <v>0</v>
      </c>
      <c r="S134" s="205">
        <f t="shared" si="126"/>
        <v>0</v>
      </c>
      <c r="T134" s="205">
        <f t="shared" si="126"/>
        <v>0</v>
      </c>
      <c r="U134" s="205">
        <f t="shared" si="126"/>
        <v>0</v>
      </c>
      <c r="V134" s="205">
        <f t="shared" si="126"/>
        <v>0</v>
      </c>
      <c r="W134" s="205">
        <f t="shared" si="126"/>
        <v>0</v>
      </c>
      <c r="X134" s="205">
        <f t="shared" si="126"/>
        <v>0</v>
      </c>
      <c r="Y134" s="205">
        <f t="shared" si="126"/>
        <v>0</v>
      </c>
      <c r="Z134" s="205">
        <f t="shared" si="126"/>
        <v>0</v>
      </c>
      <c r="AA134" s="205">
        <f t="shared" si="126"/>
        <v>0</v>
      </c>
      <c r="AB134" s="205">
        <f t="shared" si="126"/>
        <v>0</v>
      </c>
      <c r="AC134" s="205">
        <f t="shared" si="126"/>
        <v>0</v>
      </c>
      <c r="AD134" s="205">
        <f t="shared" si="126"/>
        <v>0</v>
      </c>
      <c r="AE134" s="205">
        <f t="shared" si="126"/>
        <v>0</v>
      </c>
      <c r="AF134" s="205">
        <f t="shared" si="126"/>
        <v>0</v>
      </c>
      <c r="AG134" s="205">
        <f t="shared" si="126"/>
        <v>0</v>
      </c>
      <c r="AH134" s="205">
        <f t="shared" ref="AH134:BM134" si="127">IF(AH133=0,0,ROUND(AH132/AH133,2))</f>
        <v>0</v>
      </c>
      <c r="AI134" s="205">
        <f t="shared" si="127"/>
        <v>0</v>
      </c>
      <c r="AJ134" s="205">
        <f t="shared" si="127"/>
        <v>0</v>
      </c>
      <c r="AK134" s="205">
        <f t="shared" si="127"/>
        <v>0</v>
      </c>
      <c r="AL134" s="205">
        <f t="shared" si="127"/>
        <v>0</v>
      </c>
      <c r="AM134" s="205">
        <f t="shared" si="127"/>
        <v>0</v>
      </c>
      <c r="AN134" s="205">
        <f t="shared" si="127"/>
        <v>0</v>
      </c>
      <c r="AO134" s="205">
        <f t="shared" si="127"/>
        <v>0</v>
      </c>
      <c r="AP134" s="205">
        <f t="shared" si="127"/>
        <v>0</v>
      </c>
      <c r="AQ134" s="205">
        <f t="shared" si="127"/>
        <v>0</v>
      </c>
      <c r="AR134" s="205">
        <f t="shared" si="127"/>
        <v>0</v>
      </c>
      <c r="AS134" s="205">
        <f t="shared" si="127"/>
        <v>0</v>
      </c>
      <c r="AT134" s="205">
        <f t="shared" si="127"/>
        <v>0</v>
      </c>
      <c r="AU134" s="205">
        <f t="shared" si="127"/>
        <v>0</v>
      </c>
      <c r="AV134" s="205">
        <f t="shared" si="127"/>
        <v>0</v>
      </c>
      <c r="AW134" s="205">
        <f t="shared" si="127"/>
        <v>0</v>
      </c>
      <c r="AX134" s="205">
        <f t="shared" si="127"/>
        <v>0</v>
      </c>
      <c r="AY134" s="205">
        <f t="shared" si="127"/>
        <v>0</v>
      </c>
      <c r="AZ134" s="205">
        <f t="shared" si="127"/>
        <v>0</v>
      </c>
      <c r="BA134" s="205">
        <f t="shared" si="127"/>
        <v>0</v>
      </c>
      <c r="BB134" s="205">
        <f t="shared" si="127"/>
        <v>0</v>
      </c>
      <c r="BC134" s="205">
        <f t="shared" si="127"/>
        <v>0</v>
      </c>
      <c r="BD134" s="205">
        <f t="shared" si="127"/>
        <v>0</v>
      </c>
      <c r="BE134" s="205">
        <f t="shared" si="127"/>
        <v>0</v>
      </c>
      <c r="BF134" s="205">
        <f t="shared" si="127"/>
        <v>0</v>
      </c>
      <c r="BG134" s="205">
        <f t="shared" si="127"/>
        <v>0</v>
      </c>
      <c r="BH134" s="205">
        <f t="shared" si="127"/>
        <v>0</v>
      </c>
      <c r="BI134" s="205">
        <f t="shared" si="127"/>
        <v>0</v>
      </c>
      <c r="BJ134" s="205">
        <f t="shared" si="127"/>
        <v>0</v>
      </c>
      <c r="BK134" s="205">
        <f t="shared" si="127"/>
        <v>0</v>
      </c>
      <c r="BL134" s="205">
        <f t="shared" si="127"/>
        <v>0</v>
      </c>
      <c r="BM134" s="205">
        <f t="shared" si="127"/>
        <v>0</v>
      </c>
      <c r="BN134" s="205">
        <f t="shared" ref="BN134:CS134" si="128">IF(BN133=0,0,ROUND(BN132/BN133,2))</f>
        <v>0</v>
      </c>
      <c r="BO134" s="205">
        <f t="shared" si="128"/>
        <v>0</v>
      </c>
      <c r="BP134" s="205">
        <f t="shared" si="128"/>
        <v>0</v>
      </c>
      <c r="BQ134" s="205">
        <f t="shared" si="128"/>
        <v>0</v>
      </c>
      <c r="BR134" s="205">
        <f t="shared" si="128"/>
        <v>0</v>
      </c>
      <c r="BS134" s="205">
        <f t="shared" si="128"/>
        <v>0</v>
      </c>
      <c r="BT134" s="205">
        <f t="shared" si="128"/>
        <v>0</v>
      </c>
      <c r="BU134" s="205">
        <f t="shared" si="128"/>
        <v>0</v>
      </c>
      <c r="BV134" s="205">
        <f t="shared" si="128"/>
        <v>0</v>
      </c>
      <c r="BW134" s="205">
        <f t="shared" si="128"/>
        <v>0</v>
      </c>
      <c r="BX134" s="205">
        <f t="shared" si="128"/>
        <v>0</v>
      </c>
      <c r="BY134" s="205">
        <f t="shared" si="128"/>
        <v>0</v>
      </c>
      <c r="BZ134" s="205">
        <f t="shared" si="128"/>
        <v>0</v>
      </c>
      <c r="CA134" s="205">
        <f t="shared" si="128"/>
        <v>0</v>
      </c>
      <c r="CB134" s="205">
        <f t="shared" si="128"/>
        <v>0</v>
      </c>
      <c r="CC134" s="205">
        <f t="shared" si="128"/>
        <v>0</v>
      </c>
      <c r="CD134" s="205">
        <f t="shared" si="128"/>
        <v>0</v>
      </c>
      <c r="CE134" s="205">
        <f t="shared" si="128"/>
        <v>0</v>
      </c>
      <c r="CF134" s="205">
        <f t="shared" si="128"/>
        <v>0</v>
      </c>
      <c r="CG134" s="205">
        <f t="shared" si="128"/>
        <v>0</v>
      </c>
      <c r="CH134" s="205">
        <f t="shared" si="128"/>
        <v>0</v>
      </c>
      <c r="CI134" s="205">
        <f t="shared" si="128"/>
        <v>0</v>
      </c>
      <c r="CJ134" s="205">
        <f t="shared" si="128"/>
        <v>0</v>
      </c>
      <c r="CK134" s="205">
        <f t="shared" si="128"/>
        <v>0</v>
      </c>
      <c r="CL134" s="205">
        <f t="shared" si="128"/>
        <v>0</v>
      </c>
      <c r="CM134" s="205">
        <f t="shared" si="128"/>
        <v>0</v>
      </c>
      <c r="CN134" s="205">
        <f t="shared" si="128"/>
        <v>0</v>
      </c>
      <c r="CO134" s="205">
        <f t="shared" si="128"/>
        <v>0</v>
      </c>
      <c r="CP134" s="205">
        <f t="shared" si="128"/>
        <v>0</v>
      </c>
      <c r="CQ134" s="205">
        <f t="shared" si="128"/>
        <v>0</v>
      </c>
      <c r="CR134" s="205">
        <f t="shared" si="128"/>
        <v>0</v>
      </c>
      <c r="CS134" s="205">
        <f t="shared" si="128"/>
        <v>0</v>
      </c>
      <c r="CT134" s="205">
        <f>IF(CT133=0,0,ROUND(CT132/CT133,2))</f>
        <v>0</v>
      </c>
      <c r="CU134" s="205">
        <f>IF(CU133=0,0,ROUND(CU132/CU133,2))</f>
        <v>0</v>
      </c>
      <c r="CV134" s="205">
        <f>IF(CV133=0,0,ROUND(CV132/CV133,2))</f>
        <v>0</v>
      </c>
      <c r="CW134" s="206">
        <f>IF(CW133=0,0,ROUND(CW132/CW133,2))</f>
        <v>0</v>
      </c>
    </row>
    <row r="135" spans="1:201" s="67" customFormat="1" ht="9" customHeight="1" thickTop="1" thickBot="1" x14ac:dyDescent="0.3">
      <c r="A135" s="266"/>
      <c r="B135" s="240"/>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4"/>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c r="DX135" s="140"/>
      <c r="DY135" s="140"/>
      <c r="DZ135" s="140"/>
      <c r="EA135" s="140"/>
      <c r="EB135" s="140"/>
      <c r="EC135" s="140"/>
      <c r="ED135" s="140"/>
      <c r="EE135" s="140"/>
      <c r="EF135" s="140"/>
      <c r="EG135" s="140"/>
      <c r="EH135" s="140"/>
      <c r="EI135" s="140"/>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140"/>
      <c r="FG135" s="140"/>
      <c r="FH135" s="140"/>
      <c r="FI135" s="140"/>
      <c r="FJ135" s="140"/>
      <c r="FK135" s="140"/>
      <c r="FL135" s="140"/>
      <c r="FM135" s="140"/>
      <c r="FN135" s="140"/>
      <c r="FO135" s="140"/>
      <c r="FP135" s="140"/>
      <c r="FQ135" s="140"/>
      <c r="FR135" s="140"/>
      <c r="FS135" s="140"/>
      <c r="FT135" s="140"/>
      <c r="FU135" s="140"/>
      <c r="FV135" s="140"/>
      <c r="FW135" s="140"/>
      <c r="FX135" s="140"/>
      <c r="FY135" s="140"/>
      <c r="FZ135" s="140"/>
      <c r="GA135" s="140"/>
      <c r="GB135" s="140"/>
      <c r="GC135" s="140"/>
      <c r="GD135" s="140"/>
      <c r="GE135" s="140"/>
      <c r="GF135" s="140"/>
      <c r="GG135" s="140"/>
      <c r="GH135" s="140"/>
      <c r="GI135" s="140"/>
      <c r="GJ135" s="140"/>
      <c r="GK135" s="140"/>
      <c r="GL135" s="140"/>
      <c r="GM135" s="140"/>
      <c r="GN135" s="140"/>
      <c r="GO135" s="140"/>
      <c r="GP135" s="140"/>
      <c r="GQ135" s="140"/>
      <c r="GR135" s="140"/>
      <c r="GS135" s="140"/>
    </row>
    <row r="136" spans="1:201" s="72" customFormat="1" ht="24.95" customHeight="1" thickTop="1" x14ac:dyDescent="0.25">
      <c r="A136" s="68" t="s">
        <v>56</v>
      </c>
      <c r="B136" s="69"/>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1"/>
    </row>
    <row r="137" spans="1:201" s="72" customFormat="1" ht="20.100000000000001" customHeight="1" x14ac:dyDescent="0.25">
      <c r="A137" s="89" t="s">
        <v>57</v>
      </c>
      <c r="B137" s="105">
        <v>0</v>
      </c>
      <c r="C137" s="190">
        <v>0</v>
      </c>
      <c r="D137" s="190">
        <v>0</v>
      </c>
      <c r="E137" s="190">
        <v>0</v>
      </c>
      <c r="F137" s="190">
        <v>0</v>
      </c>
      <c r="G137" s="190">
        <v>0</v>
      </c>
      <c r="H137" s="190">
        <v>0</v>
      </c>
      <c r="I137" s="190">
        <v>0</v>
      </c>
      <c r="J137" s="190">
        <v>0</v>
      </c>
      <c r="K137" s="190">
        <v>0</v>
      </c>
      <c r="L137" s="190">
        <v>0</v>
      </c>
      <c r="M137" s="190">
        <v>0</v>
      </c>
      <c r="N137" s="190">
        <v>0</v>
      </c>
      <c r="O137" s="190">
        <v>0</v>
      </c>
      <c r="P137" s="190">
        <v>0</v>
      </c>
      <c r="Q137" s="190">
        <v>0</v>
      </c>
      <c r="R137" s="190">
        <v>0</v>
      </c>
      <c r="S137" s="190">
        <v>0</v>
      </c>
      <c r="T137" s="190">
        <v>0</v>
      </c>
      <c r="U137" s="190">
        <v>0</v>
      </c>
      <c r="V137" s="190">
        <v>0</v>
      </c>
      <c r="W137" s="190">
        <v>0</v>
      </c>
      <c r="X137" s="190">
        <v>0</v>
      </c>
      <c r="Y137" s="190">
        <v>0</v>
      </c>
      <c r="Z137" s="190">
        <v>0</v>
      </c>
      <c r="AA137" s="190">
        <v>0</v>
      </c>
      <c r="AB137" s="190">
        <v>0</v>
      </c>
      <c r="AC137" s="190">
        <v>0</v>
      </c>
      <c r="AD137" s="190">
        <v>0</v>
      </c>
      <c r="AE137" s="190">
        <v>0</v>
      </c>
      <c r="AF137" s="190">
        <v>0</v>
      </c>
      <c r="AG137" s="190">
        <v>0</v>
      </c>
      <c r="AH137" s="190">
        <v>0</v>
      </c>
      <c r="AI137" s="190">
        <v>0</v>
      </c>
      <c r="AJ137" s="190">
        <v>0</v>
      </c>
      <c r="AK137" s="190">
        <v>0</v>
      </c>
      <c r="AL137" s="190">
        <v>0</v>
      </c>
      <c r="AM137" s="190">
        <v>0</v>
      </c>
      <c r="AN137" s="190">
        <v>0</v>
      </c>
      <c r="AO137" s="190">
        <v>0</v>
      </c>
      <c r="AP137" s="190">
        <v>0</v>
      </c>
      <c r="AQ137" s="190">
        <v>0</v>
      </c>
      <c r="AR137" s="190">
        <v>0</v>
      </c>
      <c r="AS137" s="190">
        <v>0</v>
      </c>
      <c r="AT137" s="190">
        <v>0</v>
      </c>
      <c r="AU137" s="190">
        <v>0</v>
      </c>
      <c r="AV137" s="190">
        <v>0</v>
      </c>
      <c r="AW137" s="190">
        <v>0</v>
      </c>
      <c r="AX137" s="190">
        <v>0</v>
      </c>
      <c r="AY137" s="190">
        <v>0</v>
      </c>
      <c r="AZ137" s="190">
        <v>0</v>
      </c>
      <c r="BA137" s="190">
        <v>0</v>
      </c>
      <c r="BB137" s="190">
        <v>0</v>
      </c>
      <c r="BC137" s="190">
        <v>0</v>
      </c>
      <c r="BD137" s="190">
        <v>0</v>
      </c>
      <c r="BE137" s="190">
        <v>0</v>
      </c>
      <c r="BF137" s="190">
        <v>0</v>
      </c>
      <c r="BG137" s="190">
        <v>0</v>
      </c>
      <c r="BH137" s="190">
        <v>0</v>
      </c>
      <c r="BI137" s="190">
        <v>0</v>
      </c>
      <c r="BJ137" s="190">
        <v>0</v>
      </c>
      <c r="BK137" s="190">
        <v>0</v>
      </c>
      <c r="BL137" s="190">
        <v>0</v>
      </c>
      <c r="BM137" s="190">
        <v>0</v>
      </c>
      <c r="BN137" s="190">
        <v>0</v>
      </c>
      <c r="BO137" s="190">
        <v>0</v>
      </c>
      <c r="BP137" s="190">
        <v>0</v>
      </c>
      <c r="BQ137" s="190">
        <v>0</v>
      </c>
      <c r="BR137" s="190">
        <v>0</v>
      </c>
      <c r="BS137" s="190">
        <v>0</v>
      </c>
      <c r="BT137" s="190">
        <v>0</v>
      </c>
      <c r="BU137" s="190">
        <v>0</v>
      </c>
      <c r="BV137" s="190">
        <v>0</v>
      </c>
      <c r="BW137" s="190">
        <v>0</v>
      </c>
      <c r="BX137" s="190">
        <v>0</v>
      </c>
      <c r="BY137" s="190">
        <v>0</v>
      </c>
      <c r="BZ137" s="190">
        <v>0</v>
      </c>
      <c r="CA137" s="190">
        <v>0</v>
      </c>
      <c r="CB137" s="190">
        <v>0</v>
      </c>
      <c r="CC137" s="190">
        <v>0</v>
      </c>
      <c r="CD137" s="190">
        <v>0</v>
      </c>
      <c r="CE137" s="190">
        <v>0</v>
      </c>
      <c r="CF137" s="190">
        <v>0</v>
      </c>
      <c r="CG137" s="190">
        <v>0</v>
      </c>
      <c r="CH137" s="190">
        <v>0</v>
      </c>
      <c r="CI137" s="190">
        <v>0</v>
      </c>
      <c r="CJ137" s="190">
        <v>0</v>
      </c>
      <c r="CK137" s="190">
        <v>0</v>
      </c>
      <c r="CL137" s="190">
        <v>0</v>
      </c>
      <c r="CM137" s="190">
        <v>0</v>
      </c>
      <c r="CN137" s="190">
        <v>0</v>
      </c>
      <c r="CO137" s="190">
        <v>0</v>
      </c>
      <c r="CP137" s="190">
        <v>0</v>
      </c>
      <c r="CQ137" s="190">
        <v>0</v>
      </c>
      <c r="CR137" s="190">
        <v>0</v>
      </c>
      <c r="CS137" s="190">
        <v>0</v>
      </c>
      <c r="CT137" s="190">
        <v>0</v>
      </c>
      <c r="CU137" s="190">
        <v>0</v>
      </c>
      <c r="CV137" s="190">
        <v>0</v>
      </c>
      <c r="CW137" s="191">
        <v>0</v>
      </c>
    </row>
    <row r="138" spans="1:201" s="72" customFormat="1" ht="20.100000000000001" customHeight="1" x14ac:dyDescent="0.25">
      <c r="A138" s="89" t="s">
        <v>58</v>
      </c>
      <c r="B138" s="105">
        <v>0</v>
      </c>
      <c r="C138" s="190">
        <v>0</v>
      </c>
      <c r="D138" s="190">
        <v>0</v>
      </c>
      <c r="E138" s="190">
        <v>0</v>
      </c>
      <c r="F138" s="190">
        <v>0</v>
      </c>
      <c r="G138" s="190">
        <v>0</v>
      </c>
      <c r="H138" s="190">
        <v>0</v>
      </c>
      <c r="I138" s="190">
        <v>0</v>
      </c>
      <c r="J138" s="190">
        <v>0</v>
      </c>
      <c r="K138" s="190">
        <v>0</v>
      </c>
      <c r="L138" s="190">
        <v>0</v>
      </c>
      <c r="M138" s="190">
        <v>0</v>
      </c>
      <c r="N138" s="190">
        <v>0</v>
      </c>
      <c r="O138" s="190">
        <v>0</v>
      </c>
      <c r="P138" s="190">
        <v>0</v>
      </c>
      <c r="Q138" s="190">
        <v>0</v>
      </c>
      <c r="R138" s="190">
        <v>0</v>
      </c>
      <c r="S138" s="190">
        <v>0</v>
      </c>
      <c r="T138" s="190">
        <v>0</v>
      </c>
      <c r="U138" s="190">
        <v>0</v>
      </c>
      <c r="V138" s="190">
        <v>0</v>
      </c>
      <c r="W138" s="190">
        <v>0</v>
      </c>
      <c r="X138" s="190">
        <v>0</v>
      </c>
      <c r="Y138" s="190">
        <v>0</v>
      </c>
      <c r="Z138" s="190">
        <v>0</v>
      </c>
      <c r="AA138" s="190">
        <v>0</v>
      </c>
      <c r="AB138" s="190">
        <v>0</v>
      </c>
      <c r="AC138" s="190">
        <v>0</v>
      </c>
      <c r="AD138" s="190">
        <v>0</v>
      </c>
      <c r="AE138" s="190">
        <v>0</v>
      </c>
      <c r="AF138" s="190">
        <v>0</v>
      </c>
      <c r="AG138" s="190">
        <v>0</v>
      </c>
      <c r="AH138" s="190">
        <v>0</v>
      </c>
      <c r="AI138" s="190">
        <v>0</v>
      </c>
      <c r="AJ138" s="190">
        <v>0</v>
      </c>
      <c r="AK138" s="190">
        <v>0</v>
      </c>
      <c r="AL138" s="190">
        <v>0</v>
      </c>
      <c r="AM138" s="190">
        <v>0</v>
      </c>
      <c r="AN138" s="190">
        <v>0</v>
      </c>
      <c r="AO138" s="190">
        <v>0</v>
      </c>
      <c r="AP138" s="190">
        <v>0</v>
      </c>
      <c r="AQ138" s="190">
        <v>0</v>
      </c>
      <c r="AR138" s="190">
        <v>0</v>
      </c>
      <c r="AS138" s="190">
        <v>0</v>
      </c>
      <c r="AT138" s="190">
        <v>0</v>
      </c>
      <c r="AU138" s="190">
        <v>0</v>
      </c>
      <c r="AV138" s="190">
        <v>0</v>
      </c>
      <c r="AW138" s="190">
        <v>0</v>
      </c>
      <c r="AX138" s="190">
        <v>0</v>
      </c>
      <c r="AY138" s="190">
        <v>0</v>
      </c>
      <c r="AZ138" s="190">
        <v>0</v>
      </c>
      <c r="BA138" s="190">
        <v>0</v>
      </c>
      <c r="BB138" s="190">
        <v>0</v>
      </c>
      <c r="BC138" s="190">
        <v>0</v>
      </c>
      <c r="BD138" s="190">
        <v>0</v>
      </c>
      <c r="BE138" s="190">
        <v>0</v>
      </c>
      <c r="BF138" s="190">
        <v>0</v>
      </c>
      <c r="BG138" s="190">
        <v>0</v>
      </c>
      <c r="BH138" s="190">
        <v>0</v>
      </c>
      <c r="BI138" s="190">
        <v>0</v>
      </c>
      <c r="BJ138" s="190">
        <v>0</v>
      </c>
      <c r="BK138" s="190">
        <v>0</v>
      </c>
      <c r="BL138" s="190">
        <v>0</v>
      </c>
      <c r="BM138" s="190">
        <v>0</v>
      </c>
      <c r="BN138" s="190">
        <v>0</v>
      </c>
      <c r="BO138" s="190">
        <v>0</v>
      </c>
      <c r="BP138" s="190">
        <v>0</v>
      </c>
      <c r="BQ138" s="190">
        <v>0</v>
      </c>
      <c r="BR138" s="190">
        <v>0</v>
      </c>
      <c r="BS138" s="190">
        <v>0</v>
      </c>
      <c r="BT138" s="190">
        <v>0</v>
      </c>
      <c r="BU138" s="190">
        <v>0</v>
      </c>
      <c r="BV138" s="190">
        <v>0</v>
      </c>
      <c r="BW138" s="190">
        <v>0</v>
      </c>
      <c r="BX138" s="190">
        <v>0</v>
      </c>
      <c r="BY138" s="190">
        <v>0</v>
      </c>
      <c r="BZ138" s="190">
        <v>0</v>
      </c>
      <c r="CA138" s="190">
        <v>0</v>
      </c>
      <c r="CB138" s="190">
        <v>0</v>
      </c>
      <c r="CC138" s="190">
        <v>0</v>
      </c>
      <c r="CD138" s="190">
        <v>0</v>
      </c>
      <c r="CE138" s="190">
        <v>0</v>
      </c>
      <c r="CF138" s="190">
        <v>0</v>
      </c>
      <c r="CG138" s="190">
        <v>0</v>
      </c>
      <c r="CH138" s="190">
        <v>0</v>
      </c>
      <c r="CI138" s="190">
        <v>0</v>
      </c>
      <c r="CJ138" s="190">
        <v>0</v>
      </c>
      <c r="CK138" s="190">
        <v>0</v>
      </c>
      <c r="CL138" s="190">
        <v>0</v>
      </c>
      <c r="CM138" s="190">
        <v>0</v>
      </c>
      <c r="CN138" s="190">
        <v>0</v>
      </c>
      <c r="CO138" s="190">
        <v>0</v>
      </c>
      <c r="CP138" s="190">
        <v>0</v>
      </c>
      <c r="CQ138" s="190">
        <v>0</v>
      </c>
      <c r="CR138" s="190">
        <v>0</v>
      </c>
      <c r="CS138" s="190">
        <v>0</v>
      </c>
      <c r="CT138" s="190">
        <v>0</v>
      </c>
      <c r="CU138" s="190">
        <v>0</v>
      </c>
      <c r="CV138" s="190">
        <v>0</v>
      </c>
      <c r="CW138" s="191">
        <v>0</v>
      </c>
    </row>
    <row r="139" spans="1:201" s="72" customFormat="1" ht="20.100000000000001" customHeight="1" x14ac:dyDescent="0.25">
      <c r="A139" s="89" t="s">
        <v>59</v>
      </c>
      <c r="B139" s="105">
        <v>0</v>
      </c>
      <c r="C139" s="190">
        <v>0</v>
      </c>
      <c r="D139" s="190">
        <v>0</v>
      </c>
      <c r="E139" s="190">
        <v>0</v>
      </c>
      <c r="F139" s="190">
        <v>0</v>
      </c>
      <c r="G139" s="190">
        <v>0</v>
      </c>
      <c r="H139" s="190">
        <v>0</v>
      </c>
      <c r="I139" s="190">
        <v>0</v>
      </c>
      <c r="J139" s="190">
        <v>0</v>
      </c>
      <c r="K139" s="190">
        <v>0</v>
      </c>
      <c r="L139" s="190">
        <v>0</v>
      </c>
      <c r="M139" s="190">
        <v>0</v>
      </c>
      <c r="N139" s="190">
        <v>0</v>
      </c>
      <c r="O139" s="190">
        <v>0</v>
      </c>
      <c r="P139" s="190">
        <v>0</v>
      </c>
      <c r="Q139" s="190">
        <v>0</v>
      </c>
      <c r="R139" s="190">
        <v>0</v>
      </c>
      <c r="S139" s="190">
        <v>0</v>
      </c>
      <c r="T139" s="190">
        <v>0</v>
      </c>
      <c r="U139" s="190">
        <v>0</v>
      </c>
      <c r="V139" s="190">
        <v>0</v>
      </c>
      <c r="W139" s="190">
        <v>0</v>
      </c>
      <c r="X139" s="190">
        <v>0</v>
      </c>
      <c r="Y139" s="190">
        <v>0</v>
      </c>
      <c r="Z139" s="190">
        <v>0</v>
      </c>
      <c r="AA139" s="190">
        <v>0</v>
      </c>
      <c r="AB139" s="190">
        <v>0</v>
      </c>
      <c r="AC139" s="190">
        <v>0</v>
      </c>
      <c r="AD139" s="190">
        <v>0</v>
      </c>
      <c r="AE139" s="190">
        <v>0</v>
      </c>
      <c r="AF139" s="190">
        <v>0</v>
      </c>
      <c r="AG139" s="190">
        <v>0</v>
      </c>
      <c r="AH139" s="190">
        <v>0</v>
      </c>
      <c r="AI139" s="190">
        <v>0</v>
      </c>
      <c r="AJ139" s="190">
        <v>0</v>
      </c>
      <c r="AK139" s="190">
        <v>0</v>
      </c>
      <c r="AL139" s="190">
        <v>0</v>
      </c>
      <c r="AM139" s="190">
        <v>0</v>
      </c>
      <c r="AN139" s="190">
        <v>0</v>
      </c>
      <c r="AO139" s="190">
        <v>0</v>
      </c>
      <c r="AP139" s="190">
        <v>0</v>
      </c>
      <c r="AQ139" s="190">
        <v>0</v>
      </c>
      <c r="AR139" s="190">
        <v>0</v>
      </c>
      <c r="AS139" s="190">
        <v>0</v>
      </c>
      <c r="AT139" s="190">
        <v>0</v>
      </c>
      <c r="AU139" s="190">
        <v>0</v>
      </c>
      <c r="AV139" s="190">
        <v>0</v>
      </c>
      <c r="AW139" s="190">
        <v>0</v>
      </c>
      <c r="AX139" s="190">
        <v>0</v>
      </c>
      <c r="AY139" s="190">
        <v>0</v>
      </c>
      <c r="AZ139" s="190">
        <v>0</v>
      </c>
      <c r="BA139" s="190">
        <v>0</v>
      </c>
      <c r="BB139" s="190">
        <v>0</v>
      </c>
      <c r="BC139" s="190">
        <v>0</v>
      </c>
      <c r="BD139" s="190">
        <v>0</v>
      </c>
      <c r="BE139" s="190">
        <v>0</v>
      </c>
      <c r="BF139" s="190">
        <v>0</v>
      </c>
      <c r="BG139" s="190">
        <v>0</v>
      </c>
      <c r="BH139" s="190">
        <v>0</v>
      </c>
      <c r="BI139" s="190">
        <v>0</v>
      </c>
      <c r="BJ139" s="190">
        <v>0</v>
      </c>
      <c r="BK139" s="190">
        <v>0</v>
      </c>
      <c r="BL139" s="190">
        <v>0</v>
      </c>
      <c r="BM139" s="190">
        <v>0</v>
      </c>
      <c r="BN139" s="190">
        <v>0</v>
      </c>
      <c r="BO139" s="190">
        <v>0</v>
      </c>
      <c r="BP139" s="190">
        <v>0</v>
      </c>
      <c r="BQ139" s="190">
        <v>0</v>
      </c>
      <c r="BR139" s="190">
        <v>0</v>
      </c>
      <c r="BS139" s="190">
        <v>0</v>
      </c>
      <c r="BT139" s="190">
        <v>0</v>
      </c>
      <c r="BU139" s="190">
        <v>0</v>
      </c>
      <c r="BV139" s="190">
        <v>0</v>
      </c>
      <c r="BW139" s="190">
        <v>0</v>
      </c>
      <c r="BX139" s="190">
        <v>0</v>
      </c>
      <c r="BY139" s="190">
        <v>0</v>
      </c>
      <c r="BZ139" s="190">
        <v>0</v>
      </c>
      <c r="CA139" s="190">
        <v>0</v>
      </c>
      <c r="CB139" s="190">
        <v>0</v>
      </c>
      <c r="CC139" s="190">
        <v>0</v>
      </c>
      <c r="CD139" s="190">
        <v>0</v>
      </c>
      <c r="CE139" s="190">
        <v>0</v>
      </c>
      <c r="CF139" s="190">
        <v>0</v>
      </c>
      <c r="CG139" s="190">
        <v>0</v>
      </c>
      <c r="CH139" s="190">
        <v>0</v>
      </c>
      <c r="CI139" s="190">
        <v>0</v>
      </c>
      <c r="CJ139" s="190">
        <v>0</v>
      </c>
      <c r="CK139" s="190">
        <v>0</v>
      </c>
      <c r="CL139" s="190">
        <v>0</v>
      </c>
      <c r="CM139" s="190">
        <v>0</v>
      </c>
      <c r="CN139" s="190">
        <v>0</v>
      </c>
      <c r="CO139" s="190">
        <v>0</v>
      </c>
      <c r="CP139" s="190">
        <v>0</v>
      </c>
      <c r="CQ139" s="190">
        <v>0</v>
      </c>
      <c r="CR139" s="190">
        <v>0</v>
      </c>
      <c r="CS139" s="190">
        <v>0</v>
      </c>
      <c r="CT139" s="190">
        <v>0</v>
      </c>
      <c r="CU139" s="190">
        <v>0</v>
      </c>
      <c r="CV139" s="190">
        <v>0</v>
      </c>
      <c r="CW139" s="191">
        <v>0</v>
      </c>
    </row>
    <row r="140" spans="1:201" s="72" customFormat="1" ht="20.100000000000001" customHeight="1" x14ac:dyDescent="0.25">
      <c r="A140" s="89" t="s">
        <v>60</v>
      </c>
      <c r="B140" s="105">
        <v>0</v>
      </c>
      <c r="C140" s="190">
        <v>0</v>
      </c>
      <c r="D140" s="190">
        <v>0</v>
      </c>
      <c r="E140" s="190">
        <v>0</v>
      </c>
      <c r="F140" s="190">
        <v>0</v>
      </c>
      <c r="G140" s="190">
        <v>0</v>
      </c>
      <c r="H140" s="190">
        <v>0</v>
      </c>
      <c r="I140" s="190">
        <v>0</v>
      </c>
      <c r="J140" s="190">
        <v>0</v>
      </c>
      <c r="K140" s="190">
        <v>0</v>
      </c>
      <c r="L140" s="190">
        <v>0</v>
      </c>
      <c r="M140" s="190">
        <v>0</v>
      </c>
      <c r="N140" s="190">
        <v>0</v>
      </c>
      <c r="O140" s="190">
        <v>0</v>
      </c>
      <c r="P140" s="190">
        <v>0</v>
      </c>
      <c r="Q140" s="190">
        <v>0</v>
      </c>
      <c r="R140" s="190">
        <v>0</v>
      </c>
      <c r="S140" s="190">
        <v>0</v>
      </c>
      <c r="T140" s="190">
        <v>0</v>
      </c>
      <c r="U140" s="190">
        <v>0</v>
      </c>
      <c r="V140" s="190">
        <v>0</v>
      </c>
      <c r="W140" s="190">
        <v>0</v>
      </c>
      <c r="X140" s="190">
        <v>0</v>
      </c>
      <c r="Y140" s="190">
        <v>0</v>
      </c>
      <c r="Z140" s="190">
        <v>0</v>
      </c>
      <c r="AA140" s="190">
        <v>0</v>
      </c>
      <c r="AB140" s="190">
        <v>0</v>
      </c>
      <c r="AC140" s="190">
        <v>0</v>
      </c>
      <c r="AD140" s="190">
        <v>0</v>
      </c>
      <c r="AE140" s="190">
        <v>0</v>
      </c>
      <c r="AF140" s="190">
        <v>0</v>
      </c>
      <c r="AG140" s="190">
        <v>0</v>
      </c>
      <c r="AH140" s="190">
        <v>0</v>
      </c>
      <c r="AI140" s="190">
        <v>0</v>
      </c>
      <c r="AJ140" s="190">
        <v>0</v>
      </c>
      <c r="AK140" s="190">
        <v>0</v>
      </c>
      <c r="AL140" s="190">
        <v>0</v>
      </c>
      <c r="AM140" s="190">
        <v>0</v>
      </c>
      <c r="AN140" s="190">
        <v>0</v>
      </c>
      <c r="AO140" s="190">
        <v>0</v>
      </c>
      <c r="AP140" s="190">
        <v>0</v>
      </c>
      <c r="AQ140" s="190">
        <v>0</v>
      </c>
      <c r="AR140" s="190">
        <v>0</v>
      </c>
      <c r="AS140" s="190">
        <v>0</v>
      </c>
      <c r="AT140" s="190">
        <v>0</v>
      </c>
      <c r="AU140" s="190">
        <v>0</v>
      </c>
      <c r="AV140" s="190">
        <v>0</v>
      </c>
      <c r="AW140" s="190">
        <v>0</v>
      </c>
      <c r="AX140" s="190">
        <v>0</v>
      </c>
      <c r="AY140" s="190">
        <v>0</v>
      </c>
      <c r="AZ140" s="190">
        <v>0</v>
      </c>
      <c r="BA140" s="190">
        <v>0</v>
      </c>
      <c r="BB140" s="190">
        <v>0</v>
      </c>
      <c r="BC140" s="190">
        <v>0</v>
      </c>
      <c r="BD140" s="190">
        <v>0</v>
      </c>
      <c r="BE140" s="190">
        <v>0</v>
      </c>
      <c r="BF140" s="190">
        <v>0</v>
      </c>
      <c r="BG140" s="190">
        <v>0</v>
      </c>
      <c r="BH140" s="190">
        <v>0</v>
      </c>
      <c r="BI140" s="190">
        <v>0</v>
      </c>
      <c r="BJ140" s="190">
        <v>0</v>
      </c>
      <c r="BK140" s="190">
        <v>0</v>
      </c>
      <c r="BL140" s="190">
        <v>0</v>
      </c>
      <c r="BM140" s="190">
        <v>0</v>
      </c>
      <c r="BN140" s="190">
        <v>0</v>
      </c>
      <c r="BO140" s="190">
        <v>0</v>
      </c>
      <c r="BP140" s="190">
        <v>0</v>
      </c>
      <c r="BQ140" s="190">
        <v>0</v>
      </c>
      <c r="BR140" s="190">
        <v>0</v>
      </c>
      <c r="BS140" s="190">
        <v>0</v>
      </c>
      <c r="BT140" s="190">
        <v>0</v>
      </c>
      <c r="BU140" s="190">
        <v>0</v>
      </c>
      <c r="BV140" s="190">
        <v>0</v>
      </c>
      <c r="BW140" s="190">
        <v>0</v>
      </c>
      <c r="BX140" s="190">
        <v>0</v>
      </c>
      <c r="BY140" s="190">
        <v>0</v>
      </c>
      <c r="BZ140" s="190">
        <v>0</v>
      </c>
      <c r="CA140" s="190">
        <v>0</v>
      </c>
      <c r="CB140" s="190">
        <v>0</v>
      </c>
      <c r="CC140" s="190">
        <v>0</v>
      </c>
      <c r="CD140" s="190">
        <v>0</v>
      </c>
      <c r="CE140" s="190">
        <v>0</v>
      </c>
      <c r="CF140" s="190">
        <v>0</v>
      </c>
      <c r="CG140" s="190">
        <v>0</v>
      </c>
      <c r="CH140" s="190">
        <v>0</v>
      </c>
      <c r="CI140" s="190">
        <v>0</v>
      </c>
      <c r="CJ140" s="190">
        <v>0</v>
      </c>
      <c r="CK140" s="190">
        <v>0</v>
      </c>
      <c r="CL140" s="190">
        <v>0</v>
      </c>
      <c r="CM140" s="190">
        <v>0</v>
      </c>
      <c r="CN140" s="190">
        <v>0</v>
      </c>
      <c r="CO140" s="190">
        <v>0</v>
      </c>
      <c r="CP140" s="190">
        <v>0</v>
      </c>
      <c r="CQ140" s="190">
        <v>0</v>
      </c>
      <c r="CR140" s="190">
        <v>0</v>
      </c>
      <c r="CS140" s="190">
        <v>0</v>
      </c>
      <c r="CT140" s="190">
        <v>0</v>
      </c>
      <c r="CU140" s="190">
        <v>0</v>
      </c>
      <c r="CV140" s="190">
        <v>0</v>
      </c>
      <c r="CW140" s="191">
        <v>0</v>
      </c>
    </row>
    <row r="141" spans="1:201" s="72" customFormat="1" ht="20.100000000000001" customHeight="1" x14ac:dyDescent="0.25">
      <c r="A141" s="89" t="s">
        <v>298</v>
      </c>
      <c r="B141" s="105">
        <v>0</v>
      </c>
      <c r="C141" s="190">
        <v>0</v>
      </c>
      <c r="D141" s="190">
        <v>0</v>
      </c>
      <c r="E141" s="190">
        <v>0</v>
      </c>
      <c r="F141" s="190">
        <v>0</v>
      </c>
      <c r="G141" s="190">
        <v>0</v>
      </c>
      <c r="H141" s="190">
        <v>0</v>
      </c>
      <c r="I141" s="190">
        <v>0</v>
      </c>
      <c r="J141" s="190">
        <v>0</v>
      </c>
      <c r="K141" s="190">
        <v>0</v>
      </c>
      <c r="L141" s="190">
        <v>0</v>
      </c>
      <c r="M141" s="190">
        <v>0</v>
      </c>
      <c r="N141" s="190">
        <v>0</v>
      </c>
      <c r="O141" s="190">
        <v>0</v>
      </c>
      <c r="P141" s="190">
        <v>0</v>
      </c>
      <c r="Q141" s="190">
        <v>0</v>
      </c>
      <c r="R141" s="190">
        <v>0</v>
      </c>
      <c r="S141" s="190">
        <v>0</v>
      </c>
      <c r="T141" s="190">
        <v>0</v>
      </c>
      <c r="U141" s="190">
        <v>0</v>
      </c>
      <c r="V141" s="190">
        <v>0</v>
      </c>
      <c r="W141" s="190">
        <v>0</v>
      </c>
      <c r="X141" s="190">
        <v>0</v>
      </c>
      <c r="Y141" s="190">
        <v>0</v>
      </c>
      <c r="Z141" s="190">
        <v>0</v>
      </c>
      <c r="AA141" s="190">
        <v>0</v>
      </c>
      <c r="AB141" s="190">
        <v>0</v>
      </c>
      <c r="AC141" s="190">
        <v>0</v>
      </c>
      <c r="AD141" s="190">
        <v>0</v>
      </c>
      <c r="AE141" s="190">
        <v>0</v>
      </c>
      <c r="AF141" s="190">
        <v>0</v>
      </c>
      <c r="AG141" s="190">
        <v>0</v>
      </c>
      <c r="AH141" s="190">
        <v>0</v>
      </c>
      <c r="AI141" s="190">
        <v>0</v>
      </c>
      <c r="AJ141" s="190">
        <v>0</v>
      </c>
      <c r="AK141" s="190">
        <v>0</v>
      </c>
      <c r="AL141" s="190">
        <v>0</v>
      </c>
      <c r="AM141" s="190">
        <v>0</v>
      </c>
      <c r="AN141" s="190">
        <v>0</v>
      </c>
      <c r="AO141" s="190">
        <v>0</v>
      </c>
      <c r="AP141" s="190">
        <v>0</v>
      </c>
      <c r="AQ141" s="190">
        <v>0</v>
      </c>
      <c r="AR141" s="190">
        <v>0</v>
      </c>
      <c r="AS141" s="190">
        <v>0</v>
      </c>
      <c r="AT141" s="190">
        <v>0</v>
      </c>
      <c r="AU141" s="190">
        <v>0</v>
      </c>
      <c r="AV141" s="190">
        <v>0</v>
      </c>
      <c r="AW141" s="190">
        <v>0</v>
      </c>
      <c r="AX141" s="190">
        <v>0</v>
      </c>
      <c r="AY141" s="190">
        <v>0</v>
      </c>
      <c r="AZ141" s="190">
        <v>0</v>
      </c>
      <c r="BA141" s="190">
        <v>0</v>
      </c>
      <c r="BB141" s="190">
        <v>0</v>
      </c>
      <c r="BC141" s="190">
        <v>0</v>
      </c>
      <c r="BD141" s="190">
        <v>0</v>
      </c>
      <c r="BE141" s="190">
        <v>0</v>
      </c>
      <c r="BF141" s="190">
        <v>0</v>
      </c>
      <c r="BG141" s="190">
        <v>0</v>
      </c>
      <c r="BH141" s="190">
        <v>0</v>
      </c>
      <c r="BI141" s="190">
        <v>0</v>
      </c>
      <c r="BJ141" s="190">
        <v>0</v>
      </c>
      <c r="BK141" s="190">
        <v>0</v>
      </c>
      <c r="BL141" s="190">
        <v>0</v>
      </c>
      <c r="BM141" s="190">
        <v>0</v>
      </c>
      <c r="BN141" s="190">
        <v>0</v>
      </c>
      <c r="BO141" s="190">
        <v>0</v>
      </c>
      <c r="BP141" s="190">
        <v>0</v>
      </c>
      <c r="BQ141" s="190">
        <v>0</v>
      </c>
      <c r="BR141" s="190">
        <v>0</v>
      </c>
      <c r="BS141" s="190">
        <v>0</v>
      </c>
      <c r="BT141" s="190">
        <v>0</v>
      </c>
      <c r="BU141" s="190">
        <v>0</v>
      </c>
      <c r="BV141" s="190">
        <v>0</v>
      </c>
      <c r="BW141" s="190">
        <v>0</v>
      </c>
      <c r="BX141" s="190">
        <v>0</v>
      </c>
      <c r="BY141" s="190">
        <v>0</v>
      </c>
      <c r="BZ141" s="190">
        <v>0</v>
      </c>
      <c r="CA141" s="190">
        <v>0</v>
      </c>
      <c r="CB141" s="190">
        <v>0</v>
      </c>
      <c r="CC141" s="190">
        <v>0</v>
      </c>
      <c r="CD141" s="190">
        <v>0</v>
      </c>
      <c r="CE141" s="190">
        <v>0</v>
      </c>
      <c r="CF141" s="190">
        <v>0</v>
      </c>
      <c r="CG141" s="190">
        <v>0</v>
      </c>
      <c r="CH141" s="190">
        <v>0</v>
      </c>
      <c r="CI141" s="190">
        <v>0</v>
      </c>
      <c r="CJ141" s="190">
        <v>0</v>
      </c>
      <c r="CK141" s="190">
        <v>0</v>
      </c>
      <c r="CL141" s="190">
        <v>0</v>
      </c>
      <c r="CM141" s="190">
        <v>0</v>
      </c>
      <c r="CN141" s="190">
        <v>0</v>
      </c>
      <c r="CO141" s="190">
        <v>0</v>
      </c>
      <c r="CP141" s="190">
        <v>0</v>
      </c>
      <c r="CQ141" s="190">
        <v>0</v>
      </c>
      <c r="CR141" s="190">
        <v>0</v>
      </c>
      <c r="CS141" s="190">
        <v>0</v>
      </c>
      <c r="CT141" s="190">
        <v>0</v>
      </c>
      <c r="CU141" s="190">
        <v>0</v>
      </c>
      <c r="CV141" s="190">
        <v>0</v>
      </c>
      <c r="CW141" s="191">
        <v>0</v>
      </c>
    </row>
    <row r="142" spans="1:201" s="72" customFormat="1" ht="20.100000000000001" customHeight="1" x14ac:dyDescent="0.25">
      <c r="A142" s="89" t="s">
        <v>61</v>
      </c>
      <c r="B142" s="105">
        <v>0</v>
      </c>
      <c r="C142" s="190">
        <v>0</v>
      </c>
      <c r="D142" s="190">
        <v>0</v>
      </c>
      <c r="E142" s="190">
        <v>0</v>
      </c>
      <c r="F142" s="190">
        <v>0</v>
      </c>
      <c r="G142" s="190">
        <v>0</v>
      </c>
      <c r="H142" s="190">
        <v>0</v>
      </c>
      <c r="I142" s="190">
        <v>0</v>
      </c>
      <c r="J142" s="190">
        <v>0</v>
      </c>
      <c r="K142" s="190">
        <v>0</v>
      </c>
      <c r="L142" s="190">
        <v>0</v>
      </c>
      <c r="M142" s="190">
        <v>0</v>
      </c>
      <c r="N142" s="190">
        <v>0</v>
      </c>
      <c r="O142" s="190">
        <v>0</v>
      </c>
      <c r="P142" s="190">
        <v>0</v>
      </c>
      <c r="Q142" s="190">
        <v>0</v>
      </c>
      <c r="R142" s="190">
        <v>0</v>
      </c>
      <c r="S142" s="190">
        <v>0</v>
      </c>
      <c r="T142" s="190">
        <v>0</v>
      </c>
      <c r="U142" s="190">
        <v>0</v>
      </c>
      <c r="V142" s="190">
        <v>0</v>
      </c>
      <c r="W142" s="190">
        <v>0</v>
      </c>
      <c r="X142" s="190">
        <v>0</v>
      </c>
      <c r="Y142" s="190">
        <v>0</v>
      </c>
      <c r="Z142" s="190">
        <v>0</v>
      </c>
      <c r="AA142" s="190">
        <v>0</v>
      </c>
      <c r="AB142" s="190">
        <v>0</v>
      </c>
      <c r="AC142" s="190">
        <v>0</v>
      </c>
      <c r="AD142" s="190">
        <v>0</v>
      </c>
      <c r="AE142" s="190">
        <v>0</v>
      </c>
      <c r="AF142" s="190">
        <v>0</v>
      </c>
      <c r="AG142" s="190">
        <v>0</v>
      </c>
      <c r="AH142" s="190">
        <v>0</v>
      </c>
      <c r="AI142" s="190">
        <v>0</v>
      </c>
      <c r="AJ142" s="190">
        <v>0</v>
      </c>
      <c r="AK142" s="190">
        <v>0</v>
      </c>
      <c r="AL142" s="190">
        <v>0</v>
      </c>
      <c r="AM142" s="190">
        <v>0</v>
      </c>
      <c r="AN142" s="190">
        <v>0</v>
      </c>
      <c r="AO142" s="190">
        <v>0</v>
      </c>
      <c r="AP142" s="190">
        <v>0</v>
      </c>
      <c r="AQ142" s="190">
        <v>0</v>
      </c>
      <c r="AR142" s="190">
        <v>0</v>
      </c>
      <c r="AS142" s="190">
        <v>0</v>
      </c>
      <c r="AT142" s="190">
        <v>0</v>
      </c>
      <c r="AU142" s="190">
        <v>0</v>
      </c>
      <c r="AV142" s="190">
        <v>0</v>
      </c>
      <c r="AW142" s="190">
        <v>0</v>
      </c>
      <c r="AX142" s="190">
        <v>0</v>
      </c>
      <c r="AY142" s="190">
        <v>0</v>
      </c>
      <c r="AZ142" s="190">
        <v>0</v>
      </c>
      <c r="BA142" s="190">
        <v>0</v>
      </c>
      <c r="BB142" s="190">
        <v>0</v>
      </c>
      <c r="BC142" s="190">
        <v>0</v>
      </c>
      <c r="BD142" s="190">
        <v>0</v>
      </c>
      <c r="BE142" s="190">
        <v>0</v>
      </c>
      <c r="BF142" s="190">
        <v>0</v>
      </c>
      <c r="BG142" s="190">
        <v>0</v>
      </c>
      <c r="BH142" s="190">
        <v>0</v>
      </c>
      <c r="BI142" s="190">
        <v>0</v>
      </c>
      <c r="BJ142" s="190">
        <v>0</v>
      </c>
      <c r="BK142" s="190">
        <v>0</v>
      </c>
      <c r="BL142" s="190">
        <v>0</v>
      </c>
      <c r="BM142" s="190">
        <v>0</v>
      </c>
      <c r="BN142" s="190">
        <v>0</v>
      </c>
      <c r="BO142" s="190">
        <v>0</v>
      </c>
      <c r="BP142" s="190">
        <v>0</v>
      </c>
      <c r="BQ142" s="190">
        <v>0</v>
      </c>
      <c r="BR142" s="190">
        <v>0</v>
      </c>
      <c r="BS142" s="190">
        <v>0</v>
      </c>
      <c r="BT142" s="190">
        <v>0</v>
      </c>
      <c r="BU142" s="190">
        <v>0</v>
      </c>
      <c r="BV142" s="190">
        <v>0</v>
      </c>
      <c r="BW142" s="190">
        <v>0</v>
      </c>
      <c r="BX142" s="190">
        <v>0</v>
      </c>
      <c r="BY142" s="190">
        <v>0</v>
      </c>
      <c r="BZ142" s="190">
        <v>0</v>
      </c>
      <c r="CA142" s="190">
        <v>0</v>
      </c>
      <c r="CB142" s="190">
        <v>0</v>
      </c>
      <c r="CC142" s="190">
        <v>0</v>
      </c>
      <c r="CD142" s="190">
        <v>0</v>
      </c>
      <c r="CE142" s="190">
        <v>0</v>
      </c>
      <c r="CF142" s="190">
        <v>0</v>
      </c>
      <c r="CG142" s="190">
        <v>0</v>
      </c>
      <c r="CH142" s="190">
        <v>0</v>
      </c>
      <c r="CI142" s="190">
        <v>0</v>
      </c>
      <c r="CJ142" s="190">
        <v>0</v>
      </c>
      <c r="CK142" s="190">
        <v>0</v>
      </c>
      <c r="CL142" s="190">
        <v>0</v>
      </c>
      <c r="CM142" s="190">
        <v>0</v>
      </c>
      <c r="CN142" s="190">
        <v>0</v>
      </c>
      <c r="CO142" s="190">
        <v>0</v>
      </c>
      <c r="CP142" s="190">
        <v>0</v>
      </c>
      <c r="CQ142" s="190">
        <v>0</v>
      </c>
      <c r="CR142" s="190">
        <v>0</v>
      </c>
      <c r="CS142" s="190">
        <v>0</v>
      </c>
      <c r="CT142" s="190">
        <v>0</v>
      </c>
      <c r="CU142" s="190">
        <v>0</v>
      </c>
      <c r="CV142" s="190">
        <v>0</v>
      </c>
      <c r="CW142" s="191">
        <v>0</v>
      </c>
    </row>
    <row r="143" spans="1:201" s="72" customFormat="1" ht="20.100000000000001" customHeight="1" x14ac:dyDescent="0.25">
      <c r="A143" s="89" t="s">
        <v>114</v>
      </c>
      <c r="B143" s="105">
        <v>0</v>
      </c>
      <c r="C143" s="190">
        <v>0</v>
      </c>
      <c r="D143" s="190">
        <v>0</v>
      </c>
      <c r="E143" s="190">
        <v>0</v>
      </c>
      <c r="F143" s="190">
        <v>0</v>
      </c>
      <c r="G143" s="190">
        <v>0</v>
      </c>
      <c r="H143" s="190">
        <v>0</v>
      </c>
      <c r="I143" s="190">
        <v>0</v>
      </c>
      <c r="J143" s="190">
        <v>0</v>
      </c>
      <c r="K143" s="190">
        <v>0</v>
      </c>
      <c r="L143" s="190">
        <v>0</v>
      </c>
      <c r="M143" s="190">
        <v>0</v>
      </c>
      <c r="N143" s="190">
        <v>0</v>
      </c>
      <c r="O143" s="190">
        <v>0</v>
      </c>
      <c r="P143" s="190">
        <v>0</v>
      </c>
      <c r="Q143" s="190">
        <v>0</v>
      </c>
      <c r="R143" s="190">
        <v>0</v>
      </c>
      <c r="S143" s="190">
        <v>0</v>
      </c>
      <c r="T143" s="190">
        <v>0</v>
      </c>
      <c r="U143" s="190">
        <v>0</v>
      </c>
      <c r="V143" s="190">
        <v>0</v>
      </c>
      <c r="W143" s="190">
        <v>0</v>
      </c>
      <c r="X143" s="190">
        <v>0</v>
      </c>
      <c r="Y143" s="190">
        <v>0</v>
      </c>
      <c r="Z143" s="190">
        <v>0</v>
      </c>
      <c r="AA143" s="190">
        <v>0</v>
      </c>
      <c r="AB143" s="190">
        <v>0</v>
      </c>
      <c r="AC143" s="190">
        <v>0</v>
      </c>
      <c r="AD143" s="190">
        <v>0</v>
      </c>
      <c r="AE143" s="190">
        <v>0</v>
      </c>
      <c r="AF143" s="190">
        <v>0</v>
      </c>
      <c r="AG143" s="190">
        <v>0</v>
      </c>
      <c r="AH143" s="190">
        <v>0</v>
      </c>
      <c r="AI143" s="190">
        <v>0</v>
      </c>
      <c r="AJ143" s="190">
        <v>0</v>
      </c>
      <c r="AK143" s="190">
        <v>0</v>
      </c>
      <c r="AL143" s="190">
        <v>0</v>
      </c>
      <c r="AM143" s="190">
        <v>0</v>
      </c>
      <c r="AN143" s="190">
        <v>0</v>
      </c>
      <c r="AO143" s="190">
        <v>0</v>
      </c>
      <c r="AP143" s="190">
        <v>0</v>
      </c>
      <c r="AQ143" s="190">
        <v>0</v>
      </c>
      <c r="AR143" s="190">
        <v>0</v>
      </c>
      <c r="AS143" s="190">
        <v>0</v>
      </c>
      <c r="AT143" s="190">
        <v>0</v>
      </c>
      <c r="AU143" s="190">
        <v>0</v>
      </c>
      <c r="AV143" s="190">
        <v>0</v>
      </c>
      <c r="AW143" s="190">
        <v>0</v>
      </c>
      <c r="AX143" s="190">
        <v>0</v>
      </c>
      <c r="AY143" s="190">
        <v>0</v>
      </c>
      <c r="AZ143" s="190">
        <v>0</v>
      </c>
      <c r="BA143" s="190">
        <v>0</v>
      </c>
      <c r="BB143" s="190">
        <v>0</v>
      </c>
      <c r="BC143" s="190">
        <v>0</v>
      </c>
      <c r="BD143" s="190">
        <v>0</v>
      </c>
      <c r="BE143" s="190">
        <v>0</v>
      </c>
      <c r="BF143" s="190">
        <v>0</v>
      </c>
      <c r="BG143" s="190">
        <v>0</v>
      </c>
      <c r="BH143" s="190">
        <v>0</v>
      </c>
      <c r="BI143" s="190">
        <v>0</v>
      </c>
      <c r="BJ143" s="190">
        <v>0</v>
      </c>
      <c r="BK143" s="190">
        <v>0</v>
      </c>
      <c r="BL143" s="190">
        <v>0</v>
      </c>
      <c r="BM143" s="190">
        <v>0</v>
      </c>
      <c r="BN143" s="190">
        <v>0</v>
      </c>
      <c r="BO143" s="190">
        <v>0</v>
      </c>
      <c r="BP143" s="190">
        <v>0</v>
      </c>
      <c r="BQ143" s="190">
        <v>0</v>
      </c>
      <c r="BR143" s="190">
        <v>0</v>
      </c>
      <c r="BS143" s="190">
        <v>0</v>
      </c>
      <c r="BT143" s="190">
        <v>0</v>
      </c>
      <c r="BU143" s="190">
        <v>0</v>
      </c>
      <c r="BV143" s="190">
        <v>0</v>
      </c>
      <c r="BW143" s="190">
        <v>0</v>
      </c>
      <c r="BX143" s="190">
        <v>0</v>
      </c>
      <c r="BY143" s="190">
        <v>0</v>
      </c>
      <c r="BZ143" s="190">
        <v>0</v>
      </c>
      <c r="CA143" s="190">
        <v>0</v>
      </c>
      <c r="CB143" s="190">
        <v>0</v>
      </c>
      <c r="CC143" s="190">
        <v>0</v>
      </c>
      <c r="CD143" s="190">
        <v>0</v>
      </c>
      <c r="CE143" s="190">
        <v>0</v>
      </c>
      <c r="CF143" s="190">
        <v>0</v>
      </c>
      <c r="CG143" s="190">
        <v>0</v>
      </c>
      <c r="CH143" s="190">
        <v>0</v>
      </c>
      <c r="CI143" s="190">
        <v>0</v>
      </c>
      <c r="CJ143" s="190">
        <v>0</v>
      </c>
      <c r="CK143" s="190">
        <v>0</v>
      </c>
      <c r="CL143" s="190">
        <v>0</v>
      </c>
      <c r="CM143" s="190">
        <v>0</v>
      </c>
      <c r="CN143" s="190">
        <v>0</v>
      </c>
      <c r="CO143" s="190">
        <v>0</v>
      </c>
      <c r="CP143" s="190">
        <v>0</v>
      </c>
      <c r="CQ143" s="190">
        <v>0</v>
      </c>
      <c r="CR143" s="190">
        <v>0</v>
      </c>
      <c r="CS143" s="190">
        <v>0</v>
      </c>
      <c r="CT143" s="190">
        <v>0</v>
      </c>
      <c r="CU143" s="190">
        <v>0</v>
      </c>
      <c r="CV143" s="190">
        <v>0</v>
      </c>
      <c r="CW143" s="191">
        <v>0</v>
      </c>
    </row>
    <row r="144" spans="1:201" s="72" customFormat="1" ht="20.100000000000001" customHeight="1" x14ac:dyDescent="0.25">
      <c r="A144" s="89" t="s">
        <v>62</v>
      </c>
      <c r="B144" s="105">
        <v>0</v>
      </c>
      <c r="C144" s="190">
        <v>0</v>
      </c>
      <c r="D144" s="190">
        <v>0</v>
      </c>
      <c r="E144" s="190">
        <v>0</v>
      </c>
      <c r="F144" s="190">
        <v>0</v>
      </c>
      <c r="G144" s="190">
        <v>0</v>
      </c>
      <c r="H144" s="190">
        <v>0</v>
      </c>
      <c r="I144" s="190">
        <v>0</v>
      </c>
      <c r="J144" s="190">
        <v>0</v>
      </c>
      <c r="K144" s="190">
        <v>0</v>
      </c>
      <c r="L144" s="190">
        <v>0</v>
      </c>
      <c r="M144" s="190">
        <v>0</v>
      </c>
      <c r="N144" s="190">
        <v>0</v>
      </c>
      <c r="O144" s="190">
        <v>0</v>
      </c>
      <c r="P144" s="190">
        <v>0</v>
      </c>
      <c r="Q144" s="190">
        <v>0</v>
      </c>
      <c r="R144" s="190">
        <v>0</v>
      </c>
      <c r="S144" s="190">
        <v>0</v>
      </c>
      <c r="T144" s="190">
        <v>0</v>
      </c>
      <c r="U144" s="190">
        <v>0</v>
      </c>
      <c r="V144" s="190">
        <v>0</v>
      </c>
      <c r="W144" s="190">
        <v>0</v>
      </c>
      <c r="X144" s="190">
        <v>0</v>
      </c>
      <c r="Y144" s="190">
        <v>0</v>
      </c>
      <c r="Z144" s="190">
        <v>0</v>
      </c>
      <c r="AA144" s="190">
        <v>0</v>
      </c>
      <c r="AB144" s="190">
        <v>0</v>
      </c>
      <c r="AC144" s="190">
        <v>0</v>
      </c>
      <c r="AD144" s="190">
        <v>0</v>
      </c>
      <c r="AE144" s="190">
        <v>0</v>
      </c>
      <c r="AF144" s="190">
        <v>0</v>
      </c>
      <c r="AG144" s="190">
        <v>0</v>
      </c>
      <c r="AH144" s="190">
        <v>0</v>
      </c>
      <c r="AI144" s="190">
        <v>0</v>
      </c>
      <c r="AJ144" s="190">
        <v>0</v>
      </c>
      <c r="AK144" s="190">
        <v>0</v>
      </c>
      <c r="AL144" s="190">
        <v>0</v>
      </c>
      <c r="AM144" s="190">
        <v>0</v>
      </c>
      <c r="AN144" s="190">
        <v>0</v>
      </c>
      <c r="AO144" s="190">
        <v>0</v>
      </c>
      <c r="AP144" s="190">
        <v>0</v>
      </c>
      <c r="AQ144" s="190">
        <v>0</v>
      </c>
      <c r="AR144" s="190">
        <v>0</v>
      </c>
      <c r="AS144" s="190">
        <v>0</v>
      </c>
      <c r="AT144" s="190">
        <v>0</v>
      </c>
      <c r="AU144" s="190">
        <v>0</v>
      </c>
      <c r="AV144" s="190">
        <v>0</v>
      </c>
      <c r="AW144" s="190">
        <v>0</v>
      </c>
      <c r="AX144" s="190">
        <v>0</v>
      </c>
      <c r="AY144" s="190">
        <v>0</v>
      </c>
      <c r="AZ144" s="190">
        <v>0</v>
      </c>
      <c r="BA144" s="190">
        <v>0</v>
      </c>
      <c r="BB144" s="190">
        <v>0</v>
      </c>
      <c r="BC144" s="190">
        <v>0</v>
      </c>
      <c r="BD144" s="190">
        <v>0</v>
      </c>
      <c r="BE144" s="190">
        <v>0</v>
      </c>
      <c r="BF144" s="190">
        <v>0</v>
      </c>
      <c r="BG144" s="190">
        <v>0</v>
      </c>
      <c r="BH144" s="190">
        <v>0</v>
      </c>
      <c r="BI144" s="190">
        <v>0</v>
      </c>
      <c r="BJ144" s="190">
        <v>0</v>
      </c>
      <c r="BK144" s="190">
        <v>0</v>
      </c>
      <c r="BL144" s="190">
        <v>0</v>
      </c>
      <c r="BM144" s="190">
        <v>0</v>
      </c>
      <c r="BN144" s="190">
        <v>0</v>
      </c>
      <c r="BO144" s="190">
        <v>0</v>
      </c>
      <c r="BP144" s="190">
        <v>0</v>
      </c>
      <c r="BQ144" s="190">
        <v>0</v>
      </c>
      <c r="BR144" s="190">
        <v>0</v>
      </c>
      <c r="BS144" s="190">
        <v>0</v>
      </c>
      <c r="BT144" s="190">
        <v>0</v>
      </c>
      <c r="BU144" s="190">
        <v>0</v>
      </c>
      <c r="BV144" s="190">
        <v>0</v>
      </c>
      <c r="BW144" s="190">
        <v>0</v>
      </c>
      <c r="BX144" s="190">
        <v>0</v>
      </c>
      <c r="BY144" s="190">
        <v>0</v>
      </c>
      <c r="BZ144" s="190">
        <v>0</v>
      </c>
      <c r="CA144" s="190">
        <v>0</v>
      </c>
      <c r="CB144" s="190">
        <v>0</v>
      </c>
      <c r="CC144" s="190">
        <v>0</v>
      </c>
      <c r="CD144" s="190">
        <v>0</v>
      </c>
      <c r="CE144" s="190">
        <v>0</v>
      </c>
      <c r="CF144" s="190">
        <v>0</v>
      </c>
      <c r="CG144" s="190">
        <v>0</v>
      </c>
      <c r="CH144" s="190">
        <v>0</v>
      </c>
      <c r="CI144" s="190">
        <v>0</v>
      </c>
      <c r="CJ144" s="190">
        <v>0</v>
      </c>
      <c r="CK144" s="190">
        <v>0</v>
      </c>
      <c r="CL144" s="190">
        <v>0</v>
      </c>
      <c r="CM144" s="190">
        <v>0</v>
      </c>
      <c r="CN144" s="190">
        <v>0</v>
      </c>
      <c r="CO144" s="190">
        <v>0</v>
      </c>
      <c r="CP144" s="190">
        <v>0</v>
      </c>
      <c r="CQ144" s="190">
        <v>0</v>
      </c>
      <c r="CR144" s="190">
        <v>0</v>
      </c>
      <c r="CS144" s="190">
        <v>0</v>
      </c>
      <c r="CT144" s="190">
        <v>0</v>
      </c>
      <c r="CU144" s="190">
        <v>0</v>
      </c>
      <c r="CV144" s="190">
        <v>0</v>
      </c>
      <c r="CW144" s="191">
        <v>0</v>
      </c>
    </row>
    <row r="145" spans="1:201" s="72" customFormat="1" ht="20.100000000000001" customHeight="1" x14ac:dyDescent="0.25">
      <c r="A145" s="89" t="s">
        <v>63</v>
      </c>
      <c r="B145" s="105">
        <v>0</v>
      </c>
      <c r="C145" s="190">
        <v>0</v>
      </c>
      <c r="D145" s="190">
        <v>0</v>
      </c>
      <c r="E145" s="190">
        <v>0</v>
      </c>
      <c r="F145" s="190">
        <v>0</v>
      </c>
      <c r="G145" s="190">
        <v>0</v>
      </c>
      <c r="H145" s="190">
        <v>0</v>
      </c>
      <c r="I145" s="190">
        <v>0</v>
      </c>
      <c r="J145" s="190">
        <v>0</v>
      </c>
      <c r="K145" s="190">
        <v>0</v>
      </c>
      <c r="L145" s="190">
        <v>0</v>
      </c>
      <c r="M145" s="190">
        <v>0</v>
      </c>
      <c r="N145" s="190">
        <v>0</v>
      </c>
      <c r="O145" s="190">
        <v>0</v>
      </c>
      <c r="P145" s="190">
        <v>0</v>
      </c>
      <c r="Q145" s="190">
        <v>0</v>
      </c>
      <c r="R145" s="190">
        <v>0</v>
      </c>
      <c r="S145" s="190">
        <v>0</v>
      </c>
      <c r="T145" s="190">
        <v>0</v>
      </c>
      <c r="U145" s="190">
        <v>0</v>
      </c>
      <c r="V145" s="190">
        <v>0</v>
      </c>
      <c r="W145" s="190">
        <v>0</v>
      </c>
      <c r="X145" s="190">
        <v>0</v>
      </c>
      <c r="Y145" s="190">
        <v>0</v>
      </c>
      <c r="Z145" s="190">
        <v>0</v>
      </c>
      <c r="AA145" s="190">
        <v>0</v>
      </c>
      <c r="AB145" s="190">
        <v>0</v>
      </c>
      <c r="AC145" s="190">
        <v>0</v>
      </c>
      <c r="AD145" s="190">
        <v>0</v>
      </c>
      <c r="AE145" s="190">
        <v>0</v>
      </c>
      <c r="AF145" s="190">
        <v>0</v>
      </c>
      <c r="AG145" s="190">
        <v>0</v>
      </c>
      <c r="AH145" s="190">
        <v>0</v>
      </c>
      <c r="AI145" s="190">
        <v>0</v>
      </c>
      <c r="AJ145" s="190">
        <v>0</v>
      </c>
      <c r="AK145" s="190">
        <v>0</v>
      </c>
      <c r="AL145" s="190">
        <v>0</v>
      </c>
      <c r="AM145" s="190">
        <v>0</v>
      </c>
      <c r="AN145" s="190">
        <v>0</v>
      </c>
      <c r="AO145" s="190">
        <v>0</v>
      </c>
      <c r="AP145" s="190">
        <v>0</v>
      </c>
      <c r="AQ145" s="190">
        <v>0</v>
      </c>
      <c r="AR145" s="190">
        <v>0</v>
      </c>
      <c r="AS145" s="190">
        <v>0</v>
      </c>
      <c r="AT145" s="190">
        <v>0</v>
      </c>
      <c r="AU145" s="190">
        <v>0</v>
      </c>
      <c r="AV145" s="190">
        <v>0</v>
      </c>
      <c r="AW145" s="190">
        <v>0</v>
      </c>
      <c r="AX145" s="190">
        <v>0</v>
      </c>
      <c r="AY145" s="190">
        <v>0</v>
      </c>
      <c r="AZ145" s="190">
        <v>0</v>
      </c>
      <c r="BA145" s="190">
        <v>0</v>
      </c>
      <c r="BB145" s="190">
        <v>0</v>
      </c>
      <c r="BC145" s="190">
        <v>0</v>
      </c>
      <c r="BD145" s="190">
        <v>0</v>
      </c>
      <c r="BE145" s="190">
        <v>0</v>
      </c>
      <c r="BF145" s="190">
        <v>0</v>
      </c>
      <c r="BG145" s="190">
        <v>0</v>
      </c>
      <c r="BH145" s="190">
        <v>0</v>
      </c>
      <c r="BI145" s="190">
        <v>0</v>
      </c>
      <c r="BJ145" s="190">
        <v>0</v>
      </c>
      <c r="BK145" s="190">
        <v>0</v>
      </c>
      <c r="BL145" s="190">
        <v>0</v>
      </c>
      <c r="BM145" s="190">
        <v>0</v>
      </c>
      <c r="BN145" s="190">
        <v>0</v>
      </c>
      <c r="BO145" s="190">
        <v>0</v>
      </c>
      <c r="BP145" s="190">
        <v>0</v>
      </c>
      <c r="BQ145" s="190">
        <v>0</v>
      </c>
      <c r="BR145" s="190">
        <v>0</v>
      </c>
      <c r="BS145" s="190">
        <v>0</v>
      </c>
      <c r="BT145" s="190">
        <v>0</v>
      </c>
      <c r="BU145" s="190">
        <v>0</v>
      </c>
      <c r="BV145" s="190">
        <v>0</v>
      </c>
      <c r="BW145" s="190">
        <v>0</v>
      </c>
      <c r="BX145" s="190">
        <v>0</v>
      </c>
      <c r="BY145" s="190">
        <v>0</v>
      </c>
      <c r="BZ145" s="190">
        <v>0</v>
      </c>
      <c r="CA145" s="190">
        <v>0</v>
      </c>
      <c r="CB145" s="190">
        <v>0</v>
      </c>
      <c r="CC145" s="190">
        <v>0</v>
      </c>
      <c r="CD145" s="190">
        <v>0</v>
      </c>
      <c r="CE145" s="190">
        <v>0</v>
      </c>
      <c r="CF145" s="190">
        <v>0</v>
      </c>
      <c r="CG145" s="190">
        <v>0</v>
      </c>
      <c r="CH145" s="190">
        <v>0</v>
      </c>
      <c r="CI145" s="190">
        <v>0</v>
      </c>
      <c r="CJ145" s="190">
        <v>0</v>
      </c>
      <c r="CK145" s="190">
        <v>0</v>
      </c>
      <c r="CL145" s="190">
        <v>0</v>
      </c>
      <c r="CM145" s="190">
        <v>0</v>
      </c>
      <c r="CN145" s="190">
        <v>0</v>
      </c>
      <c r="CO145" s="190">
        <v>0</v>
      </c>
      <c r="CP145" s="190">
        <v>0</v>
      </c>
      <c r="CQ145" s="190">
        <v>0</v>
      </c>
      <c r="CR145" s="190">
        <v>0</v>
      </c>
      <c r="CS145" s="190">
        <v>0</v>
      </c>
      <c r="CT145" s="190">
        <v>0</v>
      </c>
      <c r="CU145" s="190">
        <v>0</v>
      </c>
      <c r="CV145" s="190">
        <v>0</v>
      </c>
      <c r="CW145" s="191">
        <v>0</v>
      </c>
    </row>
    <row r="146" spans="1:201" s="72" customFormat="1" ht="20.100000000000001" customHeight="1" x14ac:dyDescent="0.25">
      <c r="A146" s="103" t="s">
        <v>113</v>
      </c>
      <c r="B146" s="8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CS146" s="164"/>
      <c r="CT146" s="164"/>
      <c r="CU146" s="164"/>
      <c r="CV146" s="164"/>
      <c r="CW146" s="165"/>
    </row>
    <row r="147" spans="1:201" s="72" customFormat="1" ht="20.100000000000001" customHeight="1" x14ac:dyDescent="0.25">
      <c r="A147" s="124" t="s">
        <v>64</v>
      </c>
      <c r="B147" s="125">
        <v>0</v>
      </c>
      <c r="C147" s="76">
        <v>0</v>
      </c>
      <c r="D147" s="76">
        <v>0</v>
      </c>
      <c r="E147" s="76">
        <v>0</v>
      </c>
      <c r="F147" s="76">
        <v>0</v>
      </c>
      <c r="G147" s="76">
        <v>0</v>
      </c>
      <c r="H147" s="76">
        <v>0</v>
      </c>
      <c r="I147" s="76">
        <v>0</v>
      </c>
      <c r="J147" s="76">
        <v>0</v>
      </c>
      <c r="K147" s="76">
        <v>0</v>
      </c>
      <c r="L147" s="76">
        <v>0</v>
      </c>
      <c r="M147" s="76">
        <v>0</v>
      </c>
      <c r="N147" s="76">
        <v>0</v>
      </c>
      <c r="O147" s="76">
        <v>0</v>
      </c>
      <c r="P147" s="76">
        <v>0</v>
      </c>
      <c r="Q147" s="76">
        <v>0</v>
      </c>
      <c r="R147" s="76">
        <v>0</v>
      </c>
      <c r="S147" s="76">
        <v>0</v>
      </c>
      <c r="T147" s="76">
        <v>0</v>
      </c>
      <c r="U147" s="76">
        <v>0</v>
      </c>
      <c r="V147" s="76">
        <v>0</v>
      </c>
      <c r="W147" s="76">
        <v>0</v>
      </c>
      <c r="X147" s="76">
        <v>0</v>
      </c>
      <c r="Y147" s="76">
        <v>0</v>
      </c>
      <c r="Z147" s="76">
        <v>0</v>
      </c>
      <c r="AA147" s="76">
        <v>0</v>
      </c>
      <c r="AB147" s="76">
        <v>0</v>
      </c>
      <c r="AC147" s="76">
        <v>0</v>
      </c>
      <c r="AD147" s="76">
        <v>0</v>
      </c>
      <c r="AE147" s="76">
        <v>0</v>
      </c>
      <c r="AF147" s="76">
        <v>0</v>
      </c>
      <c r="AG147" s="76">
        <v>0</v>
      </c>
      <c r="AH147" s="76">
        <v>0</v>
      </c>
      <c r="AI147" s="76">
        <v>0</v>
      </c>
      <c r="AJ147" s="76">
        <v>0</v>
      </c>
      <c r="AK147" s="76">
        <v>0</v>
      </c>
      <c r="AL147" s="76">
        <v>0</v>
      </c>
      <c r="AM147" s="76">
        <v>0</v>
      </c>
      <c r="AN147" s="76">
        <v>0</v>
      </c>
      <c r="AO147" s="76">
        <v>0</v>
      </c>
      <c r="AP147" s="76">
        <v>0</v>
      </c>
      <c r="AQ147" s="76">
        <v>0</v>
      </c>
      <c r="AR147" s="76">
        <v>0</v>
      </c>
      <c r="AS147" s="76">
        <v>0</v>
      </c>
      <c r="AT147" s="76">
        <v>0</v>
      </c>
      <c r="AU147" s="76">
        <v>0</v>
      </c>
      <c r="AV147" s="76">
        <v>0</v>
      </c>
      <c r="AW147" s="76">
        <v>0</v>
      </c>
      <c r="AX147" s="76">
        <v>0</v>
      </c>
      <c r="AY147" s="76">
        <v>0</v>
      </c>
      <c r="AZ147" s="76">
        <v>0</v>
      </c>
      <c r="BA147" s="76">
        <v>0</v>
      </c>
      <c r="BB147" s="76">
        <v>0</v>
      </c>
      <c r="BC147" s="76">
        <v>0</v>
      </c>
      <c r="BD147" s="76">
        <v>0</v>
      </c>
      <c r="BE147" s="76">
        <v>0</v>
      </c>
      <c r="BF147" s="76">
        <v>0</v>
      </c>
      <c r="BG147" s="76">
        <v>0</v>
      </c>
      <c r="BH147" s="76">
        <v>0</v>
      </c>
      <c r="BI147" s="76">
        <v>0</v>
      </c>
      <c r="BJ147" s="76">
        <v>0</v>
      </c>
      <c r="BK147" s="76">
        <v>0</v>
      </c>
      <c r="BL147" s="76">
        <v>0</v>
      </c>
      <c r="BM147" s="76">
        <v>0</v>
      </c>
      <c r="BN147" s="76">
        <v>0</v>
      </c>
      <c r="BO147" s="76">
        <v>0</v>
      </c>
      <c r="BP147" s="76">
        <v>0</v>
      </c>
      <c r="BQ147" s="76">
        <v>0</v>
      </c>
      <c r="BR147" s="76">
        <v>0</v>
      </c>
      <c r="BS147" s="76">
        <v>0</v>
      </c>
      <c r="BT147" s="76">
        <v>0</v>
      </c>
      <c r="BU147" s="76">
        <v>0</v>
      </c>
      <c r="BV147" s="76">
        <v>0</v>
      </c>
      <c r="BW147" s="76">
        <v>0</v>
      </c>
      <c r="BX147" s="76">
        <v>0</v>
      </c>
      <c r="BY147" s="76">
        <v>0</v>
      </c>
      <c r="BZ147" s="76">
        <v>0</v>
      </c>
      <c r="CA147" s="76">
        <v>0</v>
      </c>
      <c r="CB147" s="76">
        <v>0</v>
      </c>
      <c r="CC147" s="76">
        <v>0</v>
      </c>
      <c r="CD147" s="76">
        <v>0</v>
      </c>
      <c r="CE147" s="76">
        <v>0</v>
      </c>
      <c r="CF147" s="76">
        <v>0</v>
      </c>
      <c r="CG147" s="76">
        <v>0</v>
      </c>
      <c r="CH147" s="76">
        <v>0</v>
      </c>
      <c r="CI147" s="76">
        <v>0</v>
      </c>
      <c r="CJ147" s="76">
        <v>0</v>
      </c>
      <c r="CK147" s="76">
        <v>0</v>
      </c>
      <c r="CL147" s="76">
        <v>0</v>
      </c>
      <c r="CM147" s="76">
        <v>0</v>
      </c>
      <c r="CN147" s="76">
        <v>0</v>
      </c>
      <c r="CO147" s="76">
        <v>0</v>
      </c>
      <c r="CP147" s="76">
        <v>0</v>
      </c>
      <c r="CQ147" s="76">
        <v>0</v>
      </c>
      <c r="CR147" s="76">
        <v>0</v>
      </c>
      <c r="CS147" s="76">
        <v>0</v>
      </c>
      <c r="CT147" s="76">
        <v>0</v>
      </c>
      <c r="CU147" s="76">
        <v>0</v>
      </c>
      <c r="CV147" s="76">
        <v>20</v>
      </c>
      <c r="CW147" s="158">
        <v>5</v>
      </c>
    </row>
    <row r="148" spans="1:201" s="72" customFormat="1" ht="20.100000000000001" customHeight="1" x14ac:dyDescent="0.25">
      <c r="A148" s="89" t="s">
        <v>65</v>
      </c>
      <c r="B148" s="123">
        <v>0</v>
      </c>
      <c r="C148" s="207">
        <v>0</v>
      </c>
      <c r="D148" s="207">
        <v>0</v>
      </c>
      <c r="E148" s="207">
        <v>0</v>
      </c>
      <c r="F148" s="207">
        <v>0</v>
      </c>
      <c r="G148" s="207">
        <v>0</v>
      </c>
      <c r="H148" s="207">
        <v>0</v>
      </c>
      <c r="I148" s="207">
        <v>0</v>
      </c>
      <c r="J148" s="207">
        <v>0</v>
      </c>
      <c r="K148" s="207">
        <v>0</v>
      </c>
      <c r="L148" s="207">
        <v>0</v>
      </c>
      <c r="M148" s="207">
        <v>0</v>
      </c>
      <c r="N148" s="207">
        <v>0</v>
      </c>
      <c r="O148" s="207">
        <v>0</v>
      </c>
      <c r="P148" s="207">
        <v>0</v>
      </c>
      <c r="Q148" s="207">
        <v>0</v>
      </c>
      <c r="R148" s="207">
        <v>0</v>
      </c>
      <c r="S148" s="207">
        <v>0</v>
      </c>
      <c r="T148" s="207">
        <v>0</v>
      </c>
      <c r="U148" s="207">
        <v>0</v>
      </c>
      <c r="V148" s="207">
        <v>0</v>
      </c>
      <c r="W148" s="207">
        <v>0</v>
      </c>
      <c r="X148" s="207">
        <v>0</v>
      </c>
      <c r="Y148" s="207">
        <v>0</v>
      </c>
      <c r="Z148" s="207">
        <v>0</v>
      </c>
      <c r="AA148" s="207">
        <v>0</v>
      </c>
      <c r="AB148" s="207">
        <v>0</v>
      </c>
      <c r="AC148" s="207">
        <v>0</v>
      </c>
      <c r="AD148" s="207">
        <v>0</v>
      </c>
      <c r="AE148" s="207">
        <v>0</v>
      </c>
      <c r="AF148" s="207">
        <v>0</v>
      </c>
      <c r="AG148" s="207">
        <v>0</v>
      </c>
      <c r="AH148" s="207">
        <v>0</v>
      </c>
      <c r="AI148" s="207">
        <v>0</v>
      </c>
      <c r="AJ148" s="207">
        <v>0</v>
      </c>
      <c r="AK148" s="207">
        <v>0</v>
      </c>
      <c r="AL148" s="207">
        <v>0</v>
      </c>
      <c r="AM148" s="207">
        <v>0</v>
      </c>
      <c r="AN148" s="207">
        <v>0</v>
      </c>
      <c r="AO148" s="207">
        <v>0</v>
      </c>
      <c r="AP148" s="207">
        <v>0</v>
      </c>
      <c r="AQ148" s="207">
        <v>0</v>
      </c>
      <c r="AR148" s="207">
        <v>0</v>
      </c>
      <c r="AS148" s="207">
        <v>0</v>
      </c>
      <c r="AT148" s="207">
        <v>0</v>
      </c>
      <c r="AU148" s="207">
        <v>0</v>
      </c>
      <c r="AV148" s="207">
        <v>0</v>
      </c>
      <c r="AW148" s="207">
        <v>0</v>
      </c>
      <c r="AX148" s="207">
        <v>0</v>
      </c>
      <c r="AY148" s="207">
        <v>0</v>
      </c>
      <c r="AZ148" s="207">
        <v>0</v>
      </c>
      <c r="BA148" s="207">
        <v>0</v>
      </c>
      <c r="BB148" s="207">
        <v>0</v>
      </c>
      <c r="BC148" s="207">
        <v>0</v>
      </c>
      <c r="BD148" s="207">
        <v>0</v>
      </c>
      <c r="BE148" s="207">
        <v>0</v>
      </c>
      <c r="BF148" s="207">
        <v>0</v>
      </c>
      <c r="BG148" s="207">
        <v>0</v>
      </c>
      <c r="BH148" s="207">
        <v>0</v>
      </c>
      <c r="BI148" s="207">
        <v>0</v>
      </c>
      <c r="BJ148" s="207">
        <v>0</v>
      </c>
      <c r="BK148" s="207">
        <v>0</v>
      </c>
      <c r="BL148" s="207">
        <v>0</v>
      </c>
      <c r="BM148" s="207">
        <v>0</v>
      </c>
      <c r="BN148" s="207">
        <v>0</v>
      </c>
      <c r="BO148" s="207">
        <v>0</v>
      </c>
      <c r="BP148" s="207">
        <v>0</v>
      </c>
      <c r="BQ148" s="207">
        <v>0</v>
      </c>
      <c r="BR148" s="207">
        <v>0</v>
      </c>
      <c r="BS148" s="207">
        <v>0</v>
      </c>
      <c r="BT148" s="207">
        <v>0</v>
      </c>
      <c r="BU148" s="207">
        <v>0</v>
      </c>
      <c r="BV148" s="207">
        <v>0</v>
      </c>
      <c r="BW148" s="207">
        <v>0</v>
      </c>
      <c r="BX148" s="207">
        <v>0</v>
      </c>
      <c r="BY148" s="207">
        <v>0</v>
      </c>
      <c r="BZ148" s="207">
        <v>0</v>
      </c>
      <c r="CA148" s="207">
        <v>0</v>
      </c>
      <c r="CB148" s="207">
        <v>0</v>
      </c>
      <c r="CC148" s="207">
        <v>0</v>
      </c>
      <c r="CD148" s="207">
        <v>0</v>
      </c>
      <c r="CE148" s="207">
        <v>0</v>
      </c>
      <c r="CF148" s="207">
        <v>0</v>
      </c>
      <c r="CG148" s="207">
        <v>0</v>
      </c>
      <c r="CH148" s="207">
        <v>0</v>
      </c>
      <c r="CI148" s="207">
        <v>0</v>
      </c>
      <c r="CJ148" s="207">
        <v>0</v>
      </c>
      <c r="CK148" s="207">
        <v>0</v>
      </c>
      <c r="CL148" s="207">
        <v>0</v>
      </c>
      <c r="CM148" s="207">
        <v>0</v>
      </c>
      <c r="CN148" s="207">
        <v>0</v>
      </c>
      <c r="CO148" s="207">
        <v>0</v>
      </c>
      <c r="CP148" s="207">
        <v>0</v>
      </c>
      <c r="CQ148" s="207">
        <v>0</v>
      </c>
      <c r="CR148" s="207">
        <v>0</v>
      </c>
      <c r="CS148" s="207">
        <v>0</v>
      </c>
      <c r="CT148" s="207">
        <v>0</v>
      </c>
      <c r="CU148" s="207">
        <v>0</v>
      </c>
      <c r="CV148" s="207">
        <v>0</v>
      </c>
      <c r="CW148" s="208">
        <v>0</v>
      </c>
    </row>
    <row r="149" spans="1:201" s="72" customFormat="1" ht="20.100000000000001" customHeight="1" x14ac:dyDescent="0.25">
      <c r="A149" s="89" t="s">
        <v>66</v>
      </c>
      <c r="B149" s="122" t="s">
        <v>51</v>
      </c>
      <c r="C149" s="209" t="s">
        <v>51</v>
      </c>
      <c r="D149" s="209" t="s">
        <v>51</v>
      </c>
      <c r="E149" s="209" t="s">
        <v>51</v>
      </c>
      <c r="F149" s="209" t="s">
        <v>51</v>
      </c>
      <c r="G149" s="209" t="s">
        <v>51</v>
      </c>
      <c r="H149" s="209" t="s">
        <v>51</v>
      </c>
      <c r="I149" s="209" t="s">
        <v>51</v>
      </c>
      <c r="J149" s="209" t="s">
        <v>51</v>
      </c>
      <c r="K149" s="209" t="s">
        <v>51</v>
      </c>
      <c r="L149" s="209" t="s">
        <v>51</v>
      </c>
      <c r="M149" s="209" t="s">
        <v>51</v>
      </c>
      <c r="N149" s="209" t="s">
        <v>51</v>
      </c>
      <c r="O149" s="209" t="s">
        <v>51</v>
      </c>
      <c r="P149" s="209" t="s">
        <v>51</v>
      </c>
      <c r="Q149" s="209" t="s">
        <v>51</v>
      </c>
      <c r="R149" s="209" t="s">
        <v>51</v>
      </c>
      <c r="S149" s="209" t="s">
        <v>51</v>
      </c>
      <c r="T149" s="209" t="s">
        <v>51</v>
      </c>
      <c r="U149" s="209" t="s">
        <v>51</v>
      </c>
      <c r="V149" s="209" t="s">
        <v>51</v>
      </c>
      <c r="W149" s="209" t="s">
        <v>51</v>
      </c>
      <c r="X149" s="209" t="s">
        <v>51</v>
      </c>
      <c r="Y149" s="209" t="s">
        <v>51</v>
      </c>
      <c r="Z149" s="209" t="s">
        <v>51</v>
      </c>
      <c r="AA149" s="209" t="s">
        <v>51</v>
      </c>
      <c r="AB149" s="209" t="s">
        <v>51</v>
      </c>
      <c r="AC149" s="209" t="s">
        <v>51</v>
      </c>
      <c r="AD149" s="209" t="s">
        <v>51</v>
      </c>
      <c r="AE149" s="209" t="s">
        <v>51</v>
      </c>
      <c r="AF149" s="209" t="s">
        <v>51</v>
      </c>
      <c r="AG149" s="209" t="s">
        <v>51</v>
      </c>
      <c r="AH149" s="209" t="s">
        <v>51</v>
      </c>
      <c r="AI149" s="209" t="s">
        <v>51</v>
      </c>
      <c r="AJ149" s="209" t="s">
        <v>51</v>
      </c>
      <c r="AK149" s="209" t="s">
        <v>51</v>
      </c>
      <c r="AL149" s="209" t="s">
        <v>51</v>
      </c>
      <c r="AM149" s="209" t="s">
        <v>51</v>
      </c>
      <c r="AN149" s="209" t="s">
        <v>51</v>
      </c>
      <c r="AO149" s="209" t="s">
        <v>51</v>
      </c>
      <c r="AP149" s="209" t="s">
        <v>51</v>
      </c>
      <c r="AQ149" s="209" t="s">
        <v>51</v>
      </c>
      <c r="AR149" s="209" t="s">
        <v>51</v>
      </c>
      <c r="AS149" s="209" t="s">
        <v>51</v>
      </c>
      <c r="AT149" s="209" t="s">
        <v>51</v>
      </c>
      <c r="AU149" s="209" t="s">
        <v>51</v>
      </c>
      <c r="AV149" s="209" t="s">
        <v>51</v>
      </c>
      <c r="AW149" s="209" t="s">
        <v>51</v>
      </c>
      <c r="AX149" s="209" t="s">
        <v>51</v>
      </c>
      <c r="AY149" s="209" t="s">
        <v>51</v>
      </c>
      <c r="AZ149" s="209" t="s">
        <v>51</v>
      </c>
      <c r="BA149" s="209" t="s">
        <v>51</v>
      </c>
      <c r="BB149" s="209" t="s">
        <v>51</v>
      </c>
      <c r="BC149" s="209" t="s">
        <v>51</v>
      </c>
      <c r="BD149" s="209" t="s">
        <v>51</v>
      </c>
      <c r="BE149" s="209" t="s">
        <v>51</v>
      </c>
      <c r="BF149" s="209" t="s">
        <v>51</v>
      </c>
      <c r="BG149" s="209" t="s">
        <v>51</v>
      </c>
      <c r="BH149" s="209" t="s">
        <v>51</v>
      </c>
      <c r="BI149" s="209" t="s">
        <v>51</v>
      </c>
      <c r="BJ149" s="209" t="s">
        <v>51</v>
      </c>
      <c r="BK149" s="209" t="s">
        <v>51</v>
      </c>
      <c r="BL149" s="209" t="s">
        <v>51</v>
      </c>
      <c r="BM149" s="209" t="s">
        <v>51</v>
      </c>
      <c r="BN149" s="209" t="s">
        <v>51</v>
      </c>
      <c r="BO149" s="209" t="s">
        <v>51</v>
      </c>
      <c r="BP149" s="209" t="s">
        <v>51</v>
      </c>
      <c r="BQ149" s="209" t="s">
        <v>51</v>
      </c>
      <c r="BR149" s="209" t="s">
        <v>51</v>
      </c>
      <c r="BS149" s="209" t="s">
        <v>51</v>
      </c>
      <c r="BT149" s="209" t="s">
        <v>51</v>
      </c>
      <c r="BU149" s="209" t="s">
        <v>51</v>
      </c>
      <c r="BV149" s="209" t="s">
        <v>51</v>
      </c>
      <c r="BW149" s="209" t="s">
        <v>51</v>
      </c>
      <c r="BX149" s="209" t="s">
        <v>51</v>
      </c>
      <c r="BY149" s="209" t="s">
        <v>51</v>
      </c>
      <c r="BZ149" s="209" t="s">
        <v>51</v>
      </c>
      <c r="CA149" s="209" t="s">
        <v>51</v>
      </c>
      <c r="CB149" s="209" t="s">
        <v>51</v>
      </c>
      <c r="CC149" s="209" t="s">
        <v>51</v>
      </c>
      <c r="CD149" s="209" t="s">
        <v>51</v>
      </c>
      <c r="CE149" s="209" t="s">
        <v>51</v>
      </c>
      <c r="CF149" s="209" t="s">
        <v>51</v>
      </c>
      <c r="CG149" s="209" t="s">
        <v>51</v>
      </c>
      <c r="CH149" s="209" t="s">
        <v>51</v>
      </c>
      <c r="CI149" s="209" t="s">
        <v>51</v>
      </c>
      <c r="CJ149" s="209" t="s">
        <v>51</v>
      </c>
      <c r="CK149" s="209" t="s">
        <v>51</v>
      </c>
      <c r="CL149" s="209" t="s">
        <v>51</v>
      </c>
      <c r="CM149" s="209" t="s">
        <v>51</v>
      </c>
      <c r="CN149" s="209" t="s">
        <v>51</v>
      </c>
      <c r="CO149" s="209" t="s">
        <v>51</v>
      </c>
      <c r="CP149" s="209" t="s">
        <v>51</v>
      </c>
      <c r="CQ149" s="209" t="s">
        <v>51</v>
      </c>
      <c r="CR149" s="209" t="s">
        <v>51</v>
      </c>
      <c r="CS149" s="209" t="s">
        <v>51</v>
      </c>
      <c r="CT149" s="209" t="s">
        <v>51</v>
      </c>
      <c r="CU149" s="209" t="s">
        <v>51</v>
      </c>
      <c r="CV149" s="209" t="s">
        <v>51</v>
      </c>
      <c r="CW149" s="210" t="s">
        <v>51</v>
      </c>
    </row>
    <row r="150" spans="1:201" s="72" customFormat="1" ht="20.100000000000001" customHeight="1" x14ac:dyDescent="0.25">
      <c r="A150" s="89" t="s">
        <v>67</v>
      </c>
      <c r="B150" s="105">
        <v>0</v>
      </c>
      <c r="C150" s="190">
        <v>0</v>
      </c>
      <c r="D150" s="190">
        <v>0</v>
      </c>
      <c r="E150" s="190">
        <v>0</v>
      </c>
      <c r="F150" s="190">
        <v>0</v>
      </c>
      <c r="G150" s="190">
        <v>0</v>
      </c>
      <c r="H150" s="190">
        <v>0</v>
      </c>
      <c r="I150" s="190">
        <v>0</v>
      </c>
      <c r="J150" s="190">
        <v>0</v>
      </c>
      <c r="K150" s="190">
        <v>0</v>
      </c>
      <c r="L150" s="190">
        <v>0</v>
      </c>
      <c r="M150" s="190">
        <v>0</v>
      </c>
      <c r="N150" s="190">
        <v>0</v>
      </c>
      <c r="O150" s="190">
        <v>0</v>
      </c>
      <c r="P150" s="190">
        <v>0</v>
      </c>
      <c r="Q150" s="190">
        <v>0</v>
      </c>
      <c r="R150" s="190">
        <v>0</v>
      </c>
      <c r="S150" s="190">
        <v>0</v>
      </c>
      <c r="T150" s="190">
        <v>0</v>
      </c>
      <c r="U150" s="190">
        <v>0</v>
      </c>
      <c r="V150" s="190">
        <v>0</v>
      </c>
      <c r="W150" s="190">
        <v>0</v>
      </c>
      <c r="X150" s="190">
        <v>0</v>
      </c>
      <c r="Y150" s="190">
        <v>0</v>
      </c>
      <c r="Z150" s="190">
        <v>0</v>
      </c>
      <c r="AA150" s="190">
        <v>0</v>
      </c>
      <c r="AB150" s="190">
        <v>0</v>
      </c>
      <c r="AC150" s="190">
        <v>0</v>
      </c>
      <c r="AD150" s="190">
        <v>0</v>
      </c>
      <c r="AE150" s="190">
        <v>0</v>
      </c>
      <c r="AF150" s="190">
        <v>0</v>
      </c>
      <c r="AG150" s="190">
        <v>0</v>
      </c>
      <c r="AH150" s="190">
        <v>0</v>
      </c>
      <c r="AI150" s="190">
        <v>0</v>
      </c>
      <c r="AJ150" s="190">
        <v>0</v>
      </c>
      <c r="AK150" s="190">
        <v>0</v>
      </c>
      <c r="AL150" s="190">
        <v>0</v>
      </c>
      <c r="AM150" s="190">
        <v>0</v>
      </c>
      <c r="AN150" s="190">
        <v>0</v>
      </c>
      <c r="AO150" s="190">
        <v>0</v>
      </c>
      <c r="AP150" s="190">
        <v>0</v>
      </c>
      <c r="AQ150" s="190">
        <v>0</v>
      </c>
      <c r="AR150" s="190">
        <v>0</v>
      </c>
      <c r="AS150" s="190">
        <v>0</v>
      </c>
      <c r="AT150" s="190">
        <v>0</v>
      </c>
      <c r="AU150" s="190">
        <v>0</v>
      </c>
      <c r="AV150" s="190">
        <v>0</v>
      </c>
      <c r="AW150" s="190">
        <v>0</v>
      </c>
      <c r="AX150" s="190">
        <v>0</v>
      </c>
      <c r="AY150" s="190">
        <v>0</v>
      </c>
      <c r="AZ150" s="190">
        <v>0</v>
      </c>
      <c r="BA150" s="190">
        <v>0</v>
      </c>
      <c r="BB150" s="190">
        <v>0</v>
      </c>
      <c r="BC150" s="190">
        <v>0</v>
      </c>
      <c r="BD150" s="190">
        <v>0</v>
      </c>
      <c r="BE150" s="190">
        <v>0</v>
      </c>
      <c r="BF150" s="190">
        <v>0</v>
      </c>
      <c r="BG150" s="190">
        <v>0</v>
      </c>
      <c r="BH150" s="190">
        <v>0</v>
      </c>
      <c r="BI150" s="190">
        <v>0</v>
      </c>
      <c r="BJ150" s="190">
        <v>0</v>
      </c>
      <c r="BK150" s="190">
        <v>0</v>
      </c>
      <c r="BL150" s="190">
        <v>0</v>
      </c>
      <c r="BM150" s="190">
        <v>0</v>
      </c>
      <c r="BN150" s="190">
        <v>0</v>
      </c>
      <c r="BO150" s="190">
        <v>0</v>
      </c>
      <c r="BP150" s="190">
        <v>0</v>
      </c>
      <c r="BQ150" s="190">
        <v>0</v>
      </c>
      <c r="BR150" s="190">
        <v>0</v>
      </c>
      <c r="BS150" s="190">
        <v>0</v>
      </c>
      <c r="BT150" s="190">
        <v>0</v>
      </c>
      <c r="BU150" s="190">
        <v>0</v>
      </c>
      <c r="BV150" s="190">
        <v>0</v>
      </c>
      <c r="BW150" s="190">
        <v>0</v>
      </c>
      <c r="BX150" s="190">
        <v>0</v>
      </c>
      <c r="BY150" s="190">
        <v>0</v>
      </c>
      <c r="BZ150" s="190">
        <v>0</v>
      </c>
      <c r="CA150" s="190">
        <v>0</v>
      </c>
      <c r="CB150" s="190">
        <v>0</v>
      </c>
      <c r="CC150" s="190">
        <v>0</v>
      </c>
      <c r="CD150" s="190">
        <v>0</v>
      </c>
      <c r="CE150" s="190">
        <v>0</v>
      </c>
      <c r="CF150" s="190">
        <v>0</v>
      </c>
      <c r="CG150" s="190">
        <v>0</v>
      </c>
      <c r="CH150" s="190">
        <v>0</v>
      </c>
      <c r="CI150" s="190">
        <v>0</v>
      </c>
      <c r="CJ150" s="190">
        <v>0</v>
      </c>
      <c r="CK150" s="190">
        <v>0</v>
      </c>
      <c r="CL150" s="190">
        <v>0</v>
      </c>
      <c r="CM150" s="190">
        <v>0</v>
      </c>
      <c r="CN150" s="190">
        <v>0</v>
      </c>
      <c r="CO150" s="190">
        <v>0</v>
      </c>
      <c r="CP150" s="190">
        <v>0</v>
      </c>
      <c r="CQ150" s="190">
        <v>0</v>
      </c>
      <c r="CR150" s="190">
        <v>0</v>
      </c>
      <c r="CS150" s="190">
        <v>0</v>
      </c>
      <c r="CT150" s="190">
        <v>0</v>
      </c>
      <c r="CU150" s="190">
        <v>0</v>
      </c>
      <c r="CV150" s="190">
        <v>0</v>
      </c>
      <c r="CW150" s="191">
        <v>0</v>
      </c>
    </row>
    <row r="151" spans="1:201" s="72" customFormat="1" ht="20.100000000000001" customHeight="1" x14ac:dyDescent="0.25">
      <c r="A151" s="115" t="s">
        <v>68</v>
      </c>
      <c r="B151" s="117">
        <f t="shared" ref="B151:AG151" si="129">ROUND(B15*(SUM(B137:B145,B148,B150)),2)</f>
        <v>0</v>
      </c>
      <c r="C151" s="205">
        <f t="shared" si="129"/>
        <v>0</v>
      </c>
      <c r="D151" s="205">
        <f t="shared" si="129"/>
        <v>0</v>
      </c>
      <c r="E151" s="205">
        <f t="shared" si="129"/>
        <v>0</v>
      </c>
      <c r="F151" s="205">
        <f t="shared" si="129"/>
        <v>0</v>
      </c>
      <c r="G151" s="205">
        <f t="shared" si="129"/>
        <v>0</v>
      </c>
      <c r="H151" s="205">
        <f t="shared" si="129"/>
        <v>0</v>
      </c>
      <c r="I151" s="205">
        <f t="shared" si="129"/>
        <v>0</v>
      </c>
      <c r="J151" s="205">
        <f t="shared" si="129"/>
        <v>0</v>
      </c>
      <c r="K151" s="205">
        <f t="shared" si="129"/>
        <v>0</v>
      </c>
      <c r="L151" s="205">
        <f t="shared" si="129"/>
        <v>0</v>
      </c>
      <c r="M151" s="205">
        <f t="shared" si="129"/>
        <v>0</v>
      </c>
      <c r="N151" s="205">
        <f t="shared" si="129"/>
        <v>0</v>
      </c>
      <c r="O151" s="205">
        <f t="shared" si="129"/>
        <v>0</v>
      </c>
      <c r="P151" s="205">
        <f t="shared" si="129"/>
        <v>0</v>
      </c>
      <c r="Q151" s="205">
        <f t="shared" si="129"/>
        <v>0</v>
      </c>
      <c r="R151" s="205">
        <f t="shared" si="129"/>
        <v>0</v>
      </c>
      <c r="S151" s="205">
        <f t="shared" si="129"/>
        <v>0</v>
      </c>
      <c r="T151" s="205">
        <f t="shared" si="129"/>
        <v>0</v>
      </c>
      <c r="U151" s="205">
        <f t="shared" si="129"/>
        <v>0</v>
      </c>
      <c r="V151" s="205">
        <f t="shared" si="129"/>
        <v>0</v>
      </c>
      <c r="W151" s="205">
        <f t="shared" si="129"/>
        <v>0</v>
      </c>
      <c r="X151" s="205">
        <f t="shared" si="129"/>
        <v>0</v>
      </c>
      <c r="Y151" s="205">
        <f t="shared" si="129"/>
        <v>0</v>
      </c>
      <c r="Z151" s="205">
        <f t="shared" si="129"/>
        <v>0</v>
      </c>
      <c r="AA151" s="205">
        <f t="shared" si="129"/>
        <v>0</v>
      </c>
      <c r="AB151" s="205">
        <f t="shared" si="129"/>
        <v>0</v>
      </c>
      <c r="AC151" s="205">
        <f t="shared" si="129"/>
        <v>0</v>
      </c>
      <c r="AD151" s="205">
        <f t="shared" si="129"/>
        <v>0</v>
      </c>
      <c r="AE151" s="205">
        <f t="shared" si="129"/>
        <v>0</v>
      </c>
      <c r="AF151" s="205">
        <f t="shared" si="129"/>
        <v>0</v>
      </c>
      <c r="AG151" s="205">
        <f t="shared" si="129"/>
        <v>0</v>
      </c>
      <c r="AH151" s="205">
        <f t="shared" ref="AH151:BM151" si="130">ROUND(AH15*(SUM(AH137:AH145,AH148,AH150)),2)</f>
        <v>0</v>
      </c>
      <c r="AI151" s="205">
        <f t="shared" si="130"/>
        <v>0</v>
      </c>
      <c r="AJ151" s="205">
        <f t="shared" si="130"/>
        <v>0</v>
      </c>
      <c r="AK151" s="205">
        <f t="shared" si="130"/>
        <v>0</v>
      </c>
      <c r="AL151" s="205">
        <f t="shared" si="130"/>
        <v>0</v>
      </c>
      <c r="AM151" s="205">
        <f t="shared" si="130"/>
        <v>0</v>
      </c>
      <c r="AN151" s="205">
        <f t="shared" si="130"/>
        <v>0</v>
      </c>
      <c r="AO151" s="205">
        <f t="shared" si="130"/>
        <v>0</v>
      </c>
      <c r="AP151" s="205">
        <f t="shared" si="130"/>
        <v>0</v>
      </c>
      <c r="AQ151" s="205">
        <f t="shared" si="130"/>
        <v>0</v>
      </c>
      <c r="AR151" s="205">
        <f t="shared" si="130"/>
        <v>0</v>
      </c>
      <c r="AS151" s="205">
        <f t="shared" si="130"/>
        <v>0</v>
      </c>
      <c r="AT151" s="205">
        <f t="shared" si="130"/>
        <v>0</v>
      </c>
      <c r="AU151" s="205">
        <f t="shared" si="130"/>
        <v>0</v>
      </c>
      <c r="AV151" s="205">
        <f t="shared" si="130"/>
        <v>0</v>
      </c>
      <c r="AW151" s="205">
        <f t="shared" si="130"/>
        <v>0</v>
      </c>
      <c r="AX151" s="205">
        <f t="shared" si="130"/>
        <v>0</v>
      </c>
      <c r="AY151" s="205">
        <f t="shared" si="130"/>
        <v>0</v>
      </c>
      <c r="AZ151" s="205">
        <f t="shared" si="130"/>
        <v>0</v>
      </c>
      <c r="BA151" s="205">
        <f t="shared" si="130"/>
        <v>0</v>
      </c>
      <c r="BB151" s="205">
        <f t="shared" si="130"/>
        <v>0</v>
      </c>
      <c r="BC151" s="205">
        <f t="shared" si="130"/>
        <v>0</v>
      </c>
      <c r="BD151" s="205">
        <f t="shared" si="130"/>
        <v>0</v>
      </c>
      <c r="BE151" s="205">
        <f t="shared" si="130"/>
        <v>0</v>
      </c>
      <c r="BF151" s="205">
        <f t="shared" si="130"/>
        <v>0</v>
      </c>
      <c r="BG151" s="205">
        <f t="shared" si="130"/>
        <v>0</v>
      </c>
      <c r="BH151" s="205">
        <f t="shared" si="130"/>
        <v>0</v>
      </c>
      <c r="BI151" s="205">
        <f t="shared" si="130"/>
        <v>0</v>
      </c>
      <c r="BJ151" s="205">
        <f t="shared" si="130"/>
        <v>0</v>
      </c>
      <c r="BK151" s="205">
        <f t="shared" si="130"/>
        <v>0</v>
      </c>
      <c r="BL151" s="205">
        <f t="shared" si="130"/>
        <v>0</v>
      </c>
      <c r="BM151" s="205">
        <f t="shared" si="130"/>
        <v>0</v>
      </c>
      <c r="BN151" s="205">
        <f t="shared" ref="BN151:CS151" si="131">ROUND(BN15*(SUM(BN137:BN145,BN148,BN150)),2)</f>
        <v>0</v>
      </c>
      <c r="BO151" s="205">
        <f t="shared" si="131"/>
        <v>0</v>
      </c>
      <c r="BP151" s="205">
        <f t="shared" si="131"/>
        <v>0</v>
      </c>
      <c r="BQ151" s="205">
        <f t="shared" si="131"/>
        <v>0</v>
      </c>
      <c r="BR151" s="205">
        <f t="shared" si="131"/>
        <v>0</v>
      </c>
      <c r="BS151" s="205">
        <f t="shared" si="131"/>
        <v>0</v>
      </c>
      <c r="BT151" s="205">
        <f t="shared" si="131"/>
        <v>0</v>
      </c>
      <c r="BU151" s="205">
        <f t="shared" si="131"/>
        <v>0</v>
      </c>
      <c r="BV151" s="205">
        <f t="shared" si="131"/>
        <v>0</v>
      </c>
      <c r="BW151" s="205">
        <f t="shared" si="131"/>
        <v>0</v>
      </c>
      <c r="BX151" s="205">
        <f t="shared" si="131"/>
        <v>0</v>
      </c>
      <c r="BY151" s="205">
        <f t="shared" si="131"/>
        <v>0</v>
      </c>
      <c r="BZ151" s="205">
        <f t="shared" si="131"/>
        <v>0</v>
      </c>
      <c r="CA151" s="205">
        <f t="shared" si="131"/>
        <v>0</v>
      </c>
      <c r="CB151" s="205">
        <f t="shared" si="131"/>
        <v>0</v>
      </c>
      <c r="CC151" s="205">
        <f t="shared" si="131"/>
        <v>0</v>
      </c>
      <c r="CD151" s="205">
        <f t="shared" si="131"/>
        <v>0</v>
      </c>
      <c r="CE151" s="205">
        <f t="shared" si="131"/>
        <v>0</v>
      </c>
      <c r="CF151" s="205">
        <f t="shared" si="131"/>
        <v>0</v>
      </c>
      <c r="CG151" s="205">
        <f t="shared" si="131"/>
        <v>0</v>
      </c>
      <c r="CH151" s="205">
        <f t="shared" si="131"/>
        <v>0</v>
      </c>
      <c r="CI151" s="205">
        <f t="shared" si="131"/>
        <v>0</v>
      </c>
      <c r="CJ151" s="205">
        <f t="shared" si="131"/>
        <v>0</v>
      </c>
      <c r="CK151" s="205">
        <f t="shared" si="131"/>
        <v>0</v>
      </c>
      <c r="CL151" s="205">
        <f t="shared" si="131"/>
        <v>0</v>
      </c>
      <c r="CM151" s="205">
        <f t="shared" si="131"/>
        <v>0</v>
      </c>
      <c r="CN151" s="205">
        <f t="shared" si="131"/>
        <v>0</v>
      </c>
      <c r="CO151" s="205">
        <f t="shared" si="131"/>
        <v>0</v>
      </c>
      <c r="CP151" s="205">
        <f t="shared" si="131"/>
        <v>0</v>
      </c>
      <c r="CQ151" s="205">
        <f t="shared" si="131"/>
        <v>0</v>
      </c>
      <c r="CR151" s="205">
        <f t="shared" si="131"/>
        <v>0</v>
      </c>
      <c r="CS151" s="205">
        <f t="shared" si="131"/>
        <v>0</v>
      </c>
      <c r="CT151" s="205">
        <f t="shared" ref="CT151:CW151" si="132">ROUND(CT15*(SUM(CT137:CT145,CT148,CT150)),2)</f>
        <v>0</v>
      </c>
      <c r="CU151" s="205">
        <f t="shared" si="132"/>
        <v>0</v>
      </c>
      <c r="CV151" s="205">
        <f t="shared" si="132"/>
        <v>0</v>
      </c>
      <c r="CW151" s="206">
        <f t="shared" si="132"/>
        <v>0</v>
      </c>
    </row>
    <row r="152" spans="1:201" s="72" customFormat="1" ht="20.100000000000001" customHeight="1" thickBot="1" x14ac:dyDescent="0.3">
      <c r="A152" s="113" t="s">
        <v>69</v>
      </c>
      <c r="B152" s="114">
        <f t="shared" ref="B152:AG152" si="133">B90+B108+B132+B151</f>
        <v>0</v>
      </c>
      <c r="C152" s="201">
        <f t="shared" si="133"/>
        <v>0</v>
      </c>
      <c r="D152" s="201">
        <f t="shared" si="133"/>
        <v>0</v>
      </c>
      <c r="E152" s="201">
        <f t="shared" si="133"/>
        <v>0</v>
      </c>
      <c r="F152" s="201">
        <f t="shared" si="133"/>
        <v>0</v>
      </c>
      <c r="G152" s="201">
        <f t="shared" si="133"/>
        <v>0</v>
      </c>
      <c r="H152" s="201">
        <f t="shared" si="133"/>
        <v>0</v>
      </c>
      <c r="I152" s="201">
        <f t="shared" si="133"/>
        <v>0</v>
      </c>
      <c r="J152" s="201">
        <f t="shared" si="133"/>
        <v>0</v>
      </c>
      <c r="K152" s="201">
        <f t="shared" si="133"/>
        <v>0</v>
      </c>
      <c r="L152" s="201">
        <f t="shared" si="133"/>
        <v>0</v>
      </c>
      <c r="M152" s="201">
        <f t="shared" si="133"/>
        <v>0</v>
      </c>
      <c r="N152" s="201">
        <f t="shared" si="133"/>
        <v>0</v>
      </c>
      <c r="O152" s="201">
        <f t="shared" si="133"/>
        <v>0</v>
      </c>
      <c r="P152" s="201">
        <f t="shared" si="133"/>
        <v>0</v>
      </c>
      <c r="Q152" s="201">
        <f t="shared" si="133"/>
        <v>0</v>
      </c>
      <c r="R152" s="201">
        <f t="shared" si="133"/>
        <v>0</v>
      </c>
      <c r="S152" s="201">
        <f t="shared" si="133"/>
        <v>0</v>
      </c>
      <c r="T152" s="201">
        <f t="shared" si="133"/>
        <v>0</v>
      </c>
      <c r="U152" s="201">
        <f t="shared" si="133"/>
        <v>0</v>
      </c>
      <c r="V152" s="201">
        <f t="shared" si="133"/>
        <v>0</v>
      </c>
      <c r="W152" s="201">
        <f t="shared" si="133"/>
        <v>0</v>
      </c>
      <c r="X152" s="201">
        <f t="shared" si="133"/>
        <v>0</v>
      </c>
      <c r="Y152" s="201">
        <f t="shared" si="133"/>
        <v>0</v>
      </c>
      <c r="Z152" s="201">
        <f t="shared" si="133"/>
        <v>0</v>
      </c>
      <c r="AA152" s="201">
        <f t="shared" si="133"/>
        <v>0</v>
      </c>
      <c r="AB152" s="201">
        <f t="shared" si="133"/>
        <v>0</v>
      </c>
      <c r="AC152" s="201">
        <f t="shared" si="133"/>
        <v>0</v>
      </c>
      <c r="AD152" s="201">
        <f t="shared" si="133"/>
        <v>0</v>
      </c>
      <c r="AE152" s="201">
        <f t="shared" si="133"/>
        <v>0</v>
      </c>
      <c r="AF152" s="201">
        <f t="shared" si="133"/>
        <v>0</v>
      </c>
      <c r="AG152" s="201">
        <f t="shared" si="133"/>
        <v>0</v>
      </c>
      <c r="AH152" s="201">
        <f t="shared" ref="AH152:BM152" si="134">AH90+AH108+AH132+AH151</f>
        <v>0</v>
      </c>
      <c r="AI152" s="201">
        <f t="shared" si="134"/>
        <v>0</v>
      </c>
      <c r="AJ152" s="201">
        <f t="shared" si="134"/>
        <v>0</v>
      </c>
      <c r="AK152" s="201">
        <f t="shared" si="134"/>
        <v>0</v>
      </c>
      <c r="AL152" s="201">
        <f t="shared" si="134"/>
        <v>0</v>
      </c>
      <c r="AM152" s="201">
        <f t="shared" si="134"/>
        <v>0</v>
      </c>
      <c r="AN152" s="201">
        <f t="shared" si="134"/>
        <v>0</v>
      </c>
      <c r="AO152" s="201">
        <f t="shared" si="134"/>
        <v>0</v>
      </c>
      <c r="AP152" s="201">
        <f t="shared" si="134"/>
        <v>0</v>
      </c>
      <c r="AQ152" s="201">
        <f t="shared" si="134"/>
        <v>0</v>
      </c>
      <c r="AR152" s="201">
        <f t="shared" si="134"/>
        <v>0</v>
      </c>
      <c r="AS152" s="201">
        <f t="shared" si="134"/>
        <v>0</v>
      </c>
      <c r="AT152" s="201">
        <f t="shared" si="134"/>
        <v>0</v>
      </c>
      <c r="AU152" s="201">
        <f t="shared" si="134"/>
        <v>0</v>
      </c>
      <c r="AV152" s="201">
        <f t="shared" si="134"/>
        <v>0</v>
      </c>
      <c r="AW152" s="201">
        <f t="shared" si="134"/>
        <v>0</v>
      </c>
      <c r="AX152" s="201">
        <f t="shared" si="134"/>
        <v>0</v>
      </c>
      <c r="AY152" s="201">
        <f t="shared" si="134"/>
        <v>0</v>
      </c>
      <c r="AZ152" s="201">
        <f t="shared" si="134"/>
        <v>0</v>
      </c>
      <c r="BA152" s="201">
        <f t="shared" si="134"/>
        <v>0</v>
      </c>
      <c r="BB152" s="201">
        <f t="shared" si="134"/>
        <v>0</v>
      </c>
      <c r="BC152" s="201">
        <f t="shared" si="134"/>
        <v>0</v>
      </c>
      <c r="BD152" s="201">
        <f t="shared" si="134"/>
        <v>0</v>
      </c>
      <c r="BE152" s="201">
        <f t="shared" si="134"/>
        <v>0</v>
      </c>
      <c r="BF152" s="201">
        <f t="shared" si="134"/>
        <v>0</v>
      </c>
      <c r="BG152" s="201">
        <f t="shared" si="134"/>
        <v>0</v>
      </c>
      <c r="BH152" s="201">
        <f t="shared" si="134"/>
        <v>0</v>
      </c>
      <c r="BI152" s="201">
        <f t="shared" si="134"/>
        <v>0</v>
      </c>
      <c r="BJ152" s="201">
        <f t="shared" si="134"/>
        <v>0</v>
      </c>
      <c r="BK152" s="201">
        <f t="shared" si="134"/>
        <v>0</v>
      </c>
      <c r="BL152" s="201">
        <f t="shared" si="134"/>
        <v>0</v>
      </c>
      <c r="BM152" s="201">
        <f t="shared" si="134"/>
        <v>0</v>
      </c>
      <c r="BN152" s="201">
        <f t="shared" ref="BN152:CS152" si="135">BN90+BN108+BN132+BN151</f>
        <v>0</v>
      </c>
      <c r="BO152" s="201">
        <f t="shared" si="135"/>
        <v>0</v>
      </c>
      <c r="BP152" s="201">
        <f t="shared" si="135"/>
        <v>0</v>
      </c>
      <c r="BQ152" s="201">
        <f t="shared" si="135"/>
        <v>0</v>
      </c>
      <c r="BR152" s="201">
        <f t="shared" si="135"/>
        <v>0</v>
      </c>
      <c r="BS152" s="201">
        <f t="shared" si="135"/>
        <v>0</v>
      </c>
      <c r="BT152" s="201">
        <f t="shared" si="135"/>
        <v>0</v>
      </c>
      <c r="BU152" s="201">
        <f t="shared" si="135"/>
        <v>0</v>
      </c>
      <c r="BV152" s="201">
        <f t="shared" si="135"/>
        <v>0</v>
      </c>
      <c r="BW152" s="201">
        <f t="shared" si="135"/>
        <v>0</v>
      </c>
      <c r="BX152" s="201">
        <f t="shared" si="135"/>
        <v>0</v>
      </c>
      <c r="BY152" s="201">
        <f t="shared" si="135"/>
        <v>0</v>
      </c>
      <c r="BZ152" s="201">
        <f t="shared" si="135"/>
        <v>0</v>
      </c>
      <c r="CA152" s="201">
        <f t="shared" si="135"/>
        <v>0</v>
      </c>
      <c r="CB152" s="201">
        <f t="shared" si="135"/>
        <v>0</v>
      </c>
      <c r="CC152" s="201">
        <f t="shared" si="135"/>
        <v>0</v>
      </c>
      <c r="CD152" s="201">
        <f t="shared" si="135"/>
        <v>0</v>
      </c>
      <c r="CE152" s="201">
        <f t="shared" si="135"/>
        <v>0</v>
      </c>
      <c r="CF152" s="201">
        <f t="shared" si="135"/>
        <v>0</v>
      </c>
      <c r="CG152" s="201">
        <f t="shared" si="135"/>
        <v>0</v>
      </c>
      <c r="CH152" s="201">
        <f t="shared" si="135"/>
        <v>0</v>
      </c>
      <c r="CI152" s="201">
        <f t="shared" si="135"/>
        <v>0</v>
      </c>
      <c r="CJ152" s="201">
        <f t="shared" si="135"/>
        <v>0</v>
      </c>
      <c r="CK152" s="201">
        <f t="shared" si="135"/>
        <v>0</v>
      </c>
      <c r="CL152" s="201">
        <f t="shared" si="135"/>
        <v>0</v>
      </c>
      <c r="CM152" s="201">
        <f t="shared" si="135"/>
        <v>0</v>
      </c>
      <c r="CN152" s="201">
        <f t="shared" si="135"/>
        <v>0</v>
      </c>
      <c r="CO152" s="201">
        <f t="shared" si="135"/>
        <v>0</v>
      </c>
      <c r="CP152" s="201">
        <f t="shared" si="135"/>
        <v>0</v>
      </c>
      <c r="CQ152" s="201">
        <f t="shared" si="135"/>
        <v>0</v>
      </c>
      <c r="CR152" s="201">
        <f t="shared" si="135"/>
        <v>0</v>
      </c>
      <c r="CS152" s="201">
        <f t="shared" si="135"/>
        <v>0</v>
      </c>
      <c r="CT152" s="201">
        <f>CT90+CT108+CT132+CT151</f>
        <v>0</v>
      </c>
      <c r="CU152" s="201">
        <f>CU90+CU108+CU132+CU151</f>
        <v>0</v>
      </c>
      <c r="CV152" s="201">
        <f>CV90+CV108+CV132+CV151</f>
        <v>0</v>
      </c>
      <c r="CW152" s="202">
        <f>CW90+CW108+CW132+CW151</f>
        <v>0</v>
      </c>
    </row>
    <row r="153" spans="1:201" s="67" customFormat="1" ht="9" customHeight="1" thickTop="1" thickBot="1" x14ac:dyDescent="0.3">
      <c r="A153" s="266"/>
      <c r="B153" s="240"/>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4"/>
      <c r="CX153" s="140"/>
      <c r="CY153" s="140"/>
      <c r="CZ153" s="140"/>
      <c r="DA153" s="140"/>
      <c r="DB153" s="140"/>
      <c r="DC153" s="140"/>
      <c r="DD153" s="140"/>
      <c r="DE153" s="140"/>
      <c r="DF153" s="140"/>
      <c r="DG153" s="140"/>
      <c r="DH153" s="140"/>
      <c r="DI153" s="140"/>
      <c r="DJ153" s="140"/>
      <c r="DK153" s="140"/>
      <c r="DL153" s="140"/>
      <c r="DM153" s="140"/>
      <c r="DN153" s="140"/>
      <c r="DO153" s="140"/>
      <c r="DP153" s="140"/>
      <c r="DQ153" s="140"/>
      <c r="DR153" s="140"/>
      <c r="DS153" s="140"/>
      <c r="DT153" s="140"/>
      <c r="DU153" s="140"/>
      <c r="DV153" s="140"/>
      <c r="DW153" s="140"/>
      <c r="DX153" s="140"/>
      <c r="DY153" s="140"/>
      <c r="DZ153" s="140"/>
      <c r="EA153" s="140"/>
      <c r="EB153" s="140"/>
      <c r="EC153" s="140"/>
      <c r="ED153" s="140"/>
      <c r="EE153" s="140"/>
      <c r="EF153" s="140"/>
      <c r="EG153" s="140"/>
      <c r="EH153" s="140"/>
      <c r="EI153" s="140"/>
      <c r="EJ153" s="140"/>
      <c r="EK153" s="140"/>
      <c r="EL153" s="140"/>
      <c r="EM153" s="140"/>
      <c r="EN153" s="140"/>
      <c r="EO153" s="140"/>
      <c r="EP153" s="140"/>
      <c r="EQ153" s="140"/>
      <c r="ER153" s="140"/>
      <c r="ES153" s="140"/>
      <c r="ET153" s="140"/>
      <c r="EU153" s="140"/>
      <c r="EV153" s="140"/>
      <c r="EW153" s="140"/>
      <c r="EX153" s="140"/>
      <c r="EY153" s="140"/>
      <c r="EZ153" s="140"/>
      <c r="FA153" s="140"/>
      <c r="FB153" s="140"/>
      <c r="FC153" s="140"/>
      <c r="FD153" s="140"/>
      <c r="FE153" s="140"/>
      <c r="FF153" s="140"/>
      <c r="FG153" s="140"/>
      <c r="FH153" s="140"/>
      <c r="FI153" s="140"/>
      <c r="FJ153" s="140"/>
      <c r="FK153" s="140"/>
      <c r="FL153" s="140"/>
      <c r="FM153" s="140"/>
      <c r="FN153" s="140"/>
      <c r="FO153" s="140"/>
      <c r="FP153" s="140"/>
      <c r="FQ153" s="140"/>
      <c r="FR153" s="140"/>
      <c r="FS153" s="140"/>
      <c r="FT153" s="140"/>
      <c r="FU153" s="140"/>
      <c r="FV153" s="140"/>
      <c r="FW153" s="140"/>
      <c r="FX153" s="140"/>
      <c r="FY153" s="140"/>
      <c r="FZ153" s="140"/>
      <c r="GA153" s="140"/>
      <c r="GB153" s="140"/>
      <c r="GC153" s="140"/>
      <c r="GD153" s="140"/>
      <c r="GE153" s="140"/>
      <c r="GF153" s="140"/>
      <c r="GG153" s="140"/>
      <c r="GH153" s="140"/>
      <c r="GI153" s="140"/>
      <c r="GJ153" s="140"/>
      <c r="GK153" s="140"/>
      <c r="GL153" s="140"/>
      <c r="GM153" s="140"/>
      <c r="GN153" s="140"/>
      <c r="GO153" s="140"/>
      <c r="GP153" s="140"/>
      <c r="GQ153" s="140"/>
      <c r="GR153" s="140"/>
      <c r="GS153" s="140"/>
    </row>
    <row r="154" spans="1:201" s="72" customFormat="1" ht="24.95" customHeight="1" thickTop="1" x14ac:dyDescent="0.25">
      <c r="A154" s="68" t="s">
        <v>70</v>
      </c>
      <c r="B154" s="69"/>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1"/>
    </row>
    <row r="155" spans="1:201" s="72" customFormat="1" ht="20.100000000000001" customHeight="1" x14ac:dyDescent="0.25">
      <c r="A155" s="100" t="s">
        <v>276</v>
      </c>
      <c r="B155" s="126">
        <v>0</v>
      </c>
      <c r="C155" s="211">
        <v>0</v>
      </c>
      <c r="D155" s="211">
        <v>0</v>
      </c>
      <c r="E155" s="211">
        <v>0</v>
      </c>
      <c r="F155" s="211">
        <v>0</v>
      </c>
      <c r="G155" s="211">
        <v>0</v>
      </c>
      <c r="H155" s="211">
        <v>0</v>
      </c>
      <c r="I155" s="211">
        <v>0</v>
      </c>
      <c r="J155" s="211">
        <v>0</v>
      </c>
      <c r="K155" s="211">
        <v>0</v>
      </c>
      <c r="L155" s="211">
        <v>0</v>
      </c>
      <c r="M155" s="211">
        <v>0</v>
      </c>
      <c r="N155" s="211">
        <v>0</v>
      </c>
      <c r="O155" s="211">
        <v>0</v>
      </c>
      <c r="P155" s="211">
        <v>0</v>
      </c>
      <c r="Q155" s="211">
        <v>0</v>
      </c>
      <c r="R155" s="211">
        <v>0</v>
      </c>
      <c r="S155" s="211">
        <v>0</v>
      </c>
      <c r="T155" s="211">
        <v>0</v>
      </c>
      <c r="U155" s="211">
        <v>0</v>
      </c>
      <c r="V155" s="211">
        <v>0</v>
      </c>
      <c r="W155" s="211">
        <v>0</v>
      </c>
      <c r="X155" s="211">
        <v>0</v>
      </c>
      <c r="Y155" s="211">
        <v>0</v>
      </c>
      <c r="Z155" s="211">
        <v>0</v>
      </c>
      <c r="AA155" s="211">
        <v>0</v>
      </c>
      <c r="AB155" s="211">
        <v>0</v>
      </c>
      <c r="AC155" s="211">
        <v>0</v>
      </c>
      <c r="AD155" s="211">
        <v>0</v>
      </c>
      <c r="AE155" s="211">
        <v>0</v>
      </c>
      <c r="AF155" s="211">
        <v>0</v>
      </c>
      <c r="AG155" s="211">
        <v>0</v>
      </c>
      <c r="AH155" s="211">
        <v>0</v>
      </c>
      <c r="AI155" s="211">
        <v>0</v>
      </c>
      <c r="AJ155" s="211">
        <v>0</v>
      </c>
      <c r="AK155" s="211">
        <v>0</v>
      </c>
      <c r="AL155" s="211">
        <v>0</v>
      </c>
      <c r="AM155" s="211">
        <v>0</v>
      </c>
      <c r="AN155" s="211">
        <v>0</v>
      </c>
      <c r="AO155" s="211">
        <v>0</v>
      </c>
      <c r="AP155" s="211">
        <v>0</v>
      </c>
      <c r="AQ155" s="211">
        <v>0</v>
      </c>
      <c r="AR155" s="211">
        <v>0</v>
      </c>
      <c r="AS155" s="211">
        <v>0</v>
      </c>
      <c r="AT155" s="211">
        <v>0</v>
      </c>
      <c r="AU155" s="211">
        <v>0</v>
      </c>
      <c r="AV155" s="211">
        <v>0</v>
      </c>
      <c r="AW155" s="211">
        <v>0</v>
      </c>
      <c r="AX155" s="211">
        <v>0</v>
      </c>
      <c r="AY155" s="211">
        <v>0</v>
      </c>
      <c r="AZ155" s="211">
        <v>0</v>
      </c>
      <c r="BA155" s="211">
        <v>0</v>
      </c>
      <c r="BB155" s="211">
        <v>0</v>
      </c>
      <c r="BC155" s="211">
        <v>0</v>
      </c>
      <c r="BD155" s="211">
        <v>0</v>
      </c>
      <c r="BE155" s="211">
        <v>0</v>
      </c>
      <c r="BF155" s="211">
        <v>0</v>
      </c>
      <c r="BG155" s="211">
        <v>0</v>
      </c>
      <c r="BH155" s="211">
        <v>0</v>
      </c>
      <c r="BI155" s="211">
        <v>0</v>
      </c>
      <c r="BJ155" s="211">
        <v>0</v>
      </c>
      <c r="BK155" s="211">
        <v>0</v>
      </c>
      <c r="BL155" s="211">
        <v>0</v>
      </c>
      <c r="BM155" s="211">
        <v>0</v>
      </c>
      <c r="BN155" s="211">
        <v>0</v>
      </c>
      <c r="BO155" s="211">
        <v>0</v>
      </c>
      <c r="BP155" s="211">
        <v>0</v>
      </c>
      <c r="BQ155" s="211">
        <v>0</v>
      </c>
      <c r="BR155" s="211">
        <v>0</v>
      </c>
      <c r="BS155" s="211">
        <v>0</v>
      </c>
      <c r="BT155" s="211">
        <v>0</v>
      </c>
      <c r="BU155" s="211">
        <v>0</v>
      </c>
      <c r="BV155" s="211">
        <v>0</v>
      </c>
      <c r="BW155" s="211">
        <v>0</v>
      </c>
      <c r="BX155" s="211">
        <v>0</v>
      </c>
      <c r="BY155" s="211">
        <v>0</v>
      </c>
      <c r="BZ155" s="211">
        <v>0</v>
      </c>
      <c r="CA155" s="211">
        <v>0</v>
      </c>
      <c r="CB155" s="211">
        <v>0</v>
      </c>
      <c r="CC155" s="211">
        <v>0</v>
      </c>
      <c r="CD155" s="211">
        <v>0</v>
      </c>
      <c r="CE155" s="211">
        <v>0</v>
      </c>
      <c r="CF155" s="211">
        <v>0</v>
      </c>
      <c r="CG155" s="211">
        <v>0</v>
      </c>
      <c r="CH155" s="211">
        <v>0</v>
      </c>
      <c r="CI155" s="211">
        <v>0</v>
      </c>
      <c r="CJ155" s="211">
        <v>0</v>
      </c>
      <c r="CK155" s="211">
        <v>0</v>
      </c>
      <c r="CL155" s="211">
        <v>0</v>
      </c>
      <c r="CM155" s="211">
        <v>0</v>
      </c>
      <c r="CN155" s="211">
        <v>0</v>
      </c>
      <c r="CO155" s="211">
        <v>0</v>
      </c>
      <c r="CP155" s="211">
        <v>0</v>
      </c>
      <c r="CQ155" s="211">
        <v>0</v>
      </c>
      <c r="CR155" s="211">
        <v>0</v>
      </c>
      <c r="CS155" s="211">
        <v>0</v>
      </c>
      <c r="CT155" s="211">
        <v>0</v>
      </c>
      <c r="CU155" s="211">
        <v>0</v>
      </c>
      <c r="CV155" s="211">
        <v>0</v>
      </c>
      <c r="CW155" s="212">
        <v>0</v>
      </c>
    </row>
    <row r="156" spans="1:201" s="72" customFormat="1" ht="20.100000000000001" customHeight="1" x14ac:dyDescent="0.25">
      <c r="A156" s="115" t="s">
        <v>71</v>
      </c>
      <c r="B156" s="117">
        <f t="shared" ref="B156:AG156" si="136">ROUND(B155*B152,2)</f>
        <v>0</v>
      </c>
      <c r="C156" s="205">
        <f t="shared" si="136"/>
        <v>0</v>
      </c>
      <c r="D156" s="205">
        <f t="shared" si="136"/>
        <v>0</v>
      </c>
      <c r="E156" s="205">
        <f t="shared" si="136"/>
        <v>0</v>
      </c>
      <c r="F156" s="205">
        <f t="shared" si="136"/>
        <v>0</v>
      </c>
      <c r="G156" s="205">
        <f t="shared" si="136"/>
        <v>0</v>
      </c>
      <c r="H156" s="205">
        <f t="shared" si="136"/>
        <v>0</v>
      </c>
      <c r="I156" s="205">
        <f t="shared" si="136"/>
        <v>0</v>
      </c>
      <c r="J156" s="205">
        <f t="shared" si="136"/>
        <v>0</v>
      </c>
      <c r="K156" s="205">
        <f t="shared" si="136"/>
        <v>0</v>
      </c>
      <c r="L156" s="205">
        <f t="shared" si="136"/>
        <v>0</v>
      </c>
      <c r="M156" s="205">
        <f t="shared" si="136"/>
        <v>0</v>
      </c>
      <c r="N156" s="205">
        <f t="shared" si="136"/>
        <v>0</v>
      </c>
      <c r="O156" s="205">
        <f t="shared" si="136"/>
        <v>0</v>
      </c>
      <c r="P156" s="205">
        <f t="shared" si="136"/>
        <v>0</v>
      </c>
      <c r="Q156" s="205">
        <f t="shared" si="136"/>
        <v>0</v>
      </c>
      <c r="R156" s="205">
        <f t="shared" si="136"/>
        <v>0</v>
      </c>
      <c r="S156" s="205">
        <f t="shared" si="136"/>
        <v>0</v>
      </c>
      <c r="T156" s="205">
        <f t="shared" si="136"/>
        <v>0</v>
      </c>
      <c r="U156" s="205">
        <f t="shared" si="136"/>
        <v>0</v>
      </c>
      <c r="V156" s="205">
        <f t="shared" si="136"/>
        <v>0</v>
      </c>
      <c r="W156" s="205">
        <f t="shared" si="136"/>
        <v>0</v>
      </c>
      <c r="X156" s="205">
        <f t="shared" si="136"/>
        <v>0</v>
      </c>
      <c r="Y156" s="205">
        <f t="shared" si="136"/>
        <v>0</v>
      </c>
      <c r="Z156" s="205">
        <f t="shared" si="136"/>
        <v>0</v>
      </c>
      <c r="AA156" s="205">
        <f t="shared" si="136"/>
        <v>0</v>
      </c>
      <c r="AB156" s="205">
        <f t="shared" si="136"/>
        <v>0</v>
      </c>
      <c r="AC156" s="205">
        <f t="shared" si="136"/>
        <v>0</v>
      </c>
      <c r="AD156" s="205">
        <f t="shared" si="136"/>
        <v>0</v>
      </c>
      <c r="AE156" s="205">
        <f t="shared" si="136"/>
        <v>0</v>
      </c>
      <c r="AF156" s="205">
        <f t="shared" si="136"/>
        <v>0</v>
      </c>
      <c r="AG156" s="205">
        <f t="shared" si="136"/>
        <v>0</v>
      </c>
      <c r="AH156" s="205">
        <f t="shared" ref="AH156:BM156" si="137">ROUND(AH155*AH152,2)</f>
        <v>0</v>
      </c>
      <c r="AI156" s="205">
        <f t="shared" si="137"/>
        <v>0</v>
      </c>
      <c r="AJ156" s="205">
        <f t="shared" si="137"/>
        <v>0</v>
      </c>
      <c r="AK156" s="205">
        <f t="shared" si="137"/>
        <v>0</v>
      </c>
      <c r="AL156" s="205">
        <f t="shared" si="137"/>
        <v>0</v>
      </c>
      <c r="AM156" s="205">
        <f t="shared" si="137"/>
        <v>0</v>
      </c>
      <c r="AN156" s="205">
        <f t="shared" si="137"/>
        <v>0</v>
      </c>
      <c r="AO156" s="205">
        <f t="shared" si="137"/>
        <v>0</v>
      </c>
      <c r="AP156" s="205">
        <f t="shared" si="137"/>
        <v>0</v>
      </c>
      <c r="AQ156" s="205">
        <f t="shared" si="137"/>
        <v>0</v>
      </c>
      <c r="AR156" s="205">
        <f t="shared" si="137"/>
        <v>0</v>
      </c>
      <c r="AS156" s="205">
        <f t="shared" si="137"/>
        <v>0</v>
      </c>
      <c r="AT156" s="205">
        <f t="shared" si="137"/>
        <v>0</v>
      </c>
      <c r="AU156" s="205">
        <f t="shared" si="137"/>
        <v>0</v>
      </c>
      <c r="AV156" s="205">
        <f t="shared" si="137"/>
        <v>0</v>
      </c>
      <c r="AW156" s="205">
        <f t="shared" si="137"/>
        <v>0</v>
      </c>
      <c r="AX156" s="205">
        <f t="shared" si="137"/>
        <v>0</v>
      </c>
      <c r="AY156" s="205">
        <f t="shared" si="137"/>
        <v>0</v>
      </c>
      <c r="AZ156" s="205">
        <f t="shared" si="137"/>
        <v>0</v>
      </c>
      <c r="BA156" s="205">
        <f t="shared" si="137"/>
        <v>0</v>
      </c>
      <c r="BB156" s="205">
        <f t="shared" si="137"/>
        <v>0</v>
      </c>
      <c r="BC156" s="205">
        <f t="shared" si="137"/>
        <v>0</v>
      </c>
      <c r="BD156" s="205">
        <f t="shared" si="137"/>
        <v>0</v>
      </c>
      <c r="BE156" s="205">
        <f t="shared" si="137"/>
        <v>0</v>
      </c>
      <c r="BF156" s="205">
        <f t="shared" si="137"/>
        <v>0</v>
      </c>
      <c r="BG156" s="205">
        <f t="shared" si="137"/>
        <v>0</v>
      </c>
      <c r="BH156" s="205">
        <f t="shared" si="137"/>
        <v>0</v>
      </c>
      <c r="BI156" s="205">
        <f t="shared" si="137"/>
        <v>0</v>
      </c>
      <c r="BJ156" s="205">
        <f t="shared" si="137"/>
        <v>0</v>
      </c>
      <c r="BK156" s="205">
        <f t="shared" si="137"/>
        <v>0</v>
      </c>
      <c r="BL156" s="205">
        <f t="shared" si="137"/>
        <v>0</v>
      </c>
      <c r="BM156" s="205">
        <f t="shared" si="137"/>
        <v>0</v>
      </c>
      <c r="BN156" s="205">
        <f t="shared" ref="BN156:CS156" si="138">ROUND(BN155*BN152,2)</f>
        <v>0</v>
      </c>
      <c r="BO156" s="205">
        <f t="shared" si="138"/>
        <v>0</v>
      </c>
      <c r="BP156" s="205">
        <f t="shared" si="138"/>
        <v>0</v>
      </c>
      <c r="BQ156" s="205">
        <f t="shared" si="138"/>
        <v>0</v>
      </c>
      <c r="BR156" s="205">
        <f t="shared" si="138"/>
        <v>0</v>
      </c>
      <c r="BS156" s="205">
        <f t="shared" si="138"/>
        <v>0</v>
      </c>
      <c r="BT156" s="205">
        <f t="shared" si="138"/>
        <v>0</v>
      </c>
      <c r="BU156" s="205">
        <f t="shared" si="138"/>
        <v>0</v>
      </c>
      <c r="BV156" s="205">
        <f t="shared" si="138"/>
        <v>0</v>
      </c>
      <c r="BW156" s="205">
        <f t="shared" si="138"/>
        <v>0</v>
      </c>
      <c r="BX156" s="205">
        <f t="shared" si="138"/>
        <v>0</v>
      </c>
      <c r="BY156" s="205">
        <f t="shared" si="138"/>
        <v>0</v>
      </c>
      <c r="BZ156" s="205">
        <f t="shared" si="138"/>
        <v>0</v>
      </c>
      <c r="CA156" s="205">
        <f t="shared" si="138"/>
        <v>0</v>
      </c>
      <c r="CB156" s="205">
        <f t="shared" si="138"/>
        <v>0</v>
      </c>
      <c r="CC156" s="205">
        <f t="shared" si="138"/>
        <v>0</v>
      </c>
      <c r="CD156" s="205">
        <f t="shared" si="138"/>
        <v>0</v>
      </c>
      <c r="CE156" s="205">
        <f t="shared" si="138"/>
        <v>0</v>
      </c>
      <c r="CF156" s="205">
        <f t="shared" si="138"/>
        <v>0</v>
      </c>
      <c r="CG156" s="205">
        <f t="shared" si="138"/>
        <v>0</v>
      </c>
      <c r="CH156" s="205">
        <f t="shared" si="138"/>
        <v>0</v>
      </c>
      <c r="CI156" s="205">
        <f t="shared" si="138"/>
        <v>0</v>
      </c>
      <c r="CJ156" s="205">
        <f t="shared" si="138"/>
        <v>0</v>
      </c>
      <c r="CK156" s="205">
        <f t="shared" si="138"/>
        <v>0</v>
      </c>
      <c r="CL156" s="205">
        <f t="shared" si="138"/>
        <v>0</v>
      </c>
      <c r="CM156" s="205">
        <f t="shared" si="138"/>
        <v>0</v>
      </c>
      <c r="CN156" s="205">
        <f t="shared" si="138"/>
        <v>0</v>
      </c>
      <c r="CO156" s="205">
        <f t="shared" si="138"/>
        <v>0</v>
      </c>
      <c r="CP156" s="205">
        <f t="shared" si="138"/>
        <v>0</v>
      </c>
      <c r="CQ156" s="205">
        <f t="shared" si="138"/>
        <v>0</v>
      </c>
      <c r="CR156" s="205">
        <f t="shared" si="138"/>
        <v>0</v>
      </c>
      <c r="CS156" s="205">
        <f t="shared" si="138"/>
        <v>0</v>
      </c>
      <c r="CT156" s="205">
        <f>ROUND(CT155*CT152,2)</f>
        <v>0</v>
      </c>
      <c r="CU156" s="205">
        <f>ROUND(CU155*CU152,2)</f>
        <v>0</v>
      </c>
      <c r="CV156" s="205">
        <f>ROUND(CV155*CV152,2)</f>
        <v>0</v>
      </c>
      <c r="CW156" s="206">
        <f>ROUND(CW155*CW152,2)</f>
        <v>0</v>
      </c>
    </row>
    <row r="157" spans="1:201" s="72" customFormat="1" ht="24.95" customHeight="1" x14ac:dyDescent="0.25">
      <c r="A157" s="68" t="s">
        <v>72</v>
      </c>
      <c r="B157" s="6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1"/>
    </row>
    <row r="158" spans="1:201" s="72" customFormat="1" ht="20.100000000000001" customHeight="1" x14ac:dyDescent="0.25">
      <c r="A158" s="100" t="s">
        <v>277</v>
      </c>
      <c r="B158" s="126">
        <v>0</v>
      </c>
      <c r="C158" s="211">
        <v>0</v>
      </c>
      <c r="D158" s="211">
        <v>0</v>
      </c>
      <c r="E158" s="211">
        <v>0</v>
      </c>
      <c r="F158" s="211">
        <v>0</v>
      </c>
      <c r="G158" s="211">
        <v>0</v>
      </c>
      <c r="H158" s="211">
        <v>0</v>
      </c>
      <c r="I158" s="211">
        <v>0</v>
      </c>
      <c r="J158" s="211">
        <v>0</v>
      </c>
      <c r="K158" s="211">
        <v>0</v>
      </c>
      <c r="L158" s="211">
        <v>0</v>
      </c>
      <c r="M158" s="211">
        <v>0</v>
      </c>
      <c r="N158" s="211">
        <v>0</v>
      </c>
      <c r="O158" s="211">
        <v>0</v>
      </c>
      <c r="P158" s="211">
        <v>0</v>
      </c>
      <c r="Q158" s="211">
        <v>0</v>
      </c>
      <c r="R158" s="211">
        <v>0</v>
      </c>
      <c r="S158" s="211">
        <v>0</v>
      </c>
      <c r="T158" s="211">
        <v>0</v>
      </c>
      <c r="U158" s="211">
        <v>0</v>
      </c>
      <c r="V158" s="211">
        <v>0</v>
      </c>
      <c r="W158" s="211">
        <v>0</v>
      </c>
      <c r="X158" s="211">
        <v>0</v>
      </c>
      <c r="Y158" s="211">
        <v>0</v>
      </c>
      <c r="Z158" s="211">
        <v>0</v>
      </c>
      <c r="AA158" s="211">
        <v>0</v>
      </c>
      <c r="AB158" s="211">
        <v>0</v>
      </c>
      <c r="AC158" s="211">
        <v>0</v>
      </c>
      <c r="AD158" s="211">
        <v>0</v>
      </c>
      <c r="AE158" s="211">
        <v>0</v>
      </c>
      <c r="AF158" s="211">
        <v>0</v>
      </c>
      <c r="AG158" s="211">
        <v>0</v>
      </c>
      <c r="AH158" s="211">
        <v>0</v>
      </c>
      <c r="AI158" s="211">
        <v>0</v>
      </c>
      <c r="AJ158" s="211">
        <v>0</v>
      </c>
      <c r="AK158" s="211">
        <v>0</v>
      </c>
      <c r="AL158" s="211">
        <v>0</v>
      </c>
      <c r="AM158" s="211">
        <v>0</v>
      </c>
      <c r="AN158" s="211">
        <v>0</v>
      </c>
      <c r="AO158" s="211">
        <v>0</v>
      </c>
      <c r="AP158" s="211">
        <v>0</v>
      </c>
      <c r="AQ158" s="211">
        <v>0</v>
      </c>
      <c r="AR158" s="211">
        <v>0</v>
      </c>
      <c r="AS158" s="211">
        <v>0</v>
      </c>
      <c r="AT158" s="211">
        <v>0</v>
      </c>
      <c r="AU158" s="211">
        <v>0</v>
      </c>
      <c r="AV158" s="211">
        <v>0</v>
      </c>
      <c r="AW158" s="211">
        <v>0</v>
      </c>
      <c r="AX158" s="211">
        <v>0</v>
      </c>
      <c r="AY158" s="211">
        <v>0</v>
      </c>
      <c r="AZ158" s="211">
        <v>0</v>
      </c>
      <c r="BA158" s="211">
        <v>0</v>
      </c>
      <c r="BB158" s="211">
        <v>0</v>
      </c>
      <c r="BC158" s="211">
        <v>0</v>
      </c>
      <c r="BD158" s="211">
        <v>0</v>
      </c>
      <c r="BE158" s="211">
        <v>0</v>
      </c>
      <c r="BF158" s="211">
        <v>0</v>
      </c>
      <c r="BG158" s="211">
        <v>0</v>
      </c>
      <c r="BH158" s="211">
        <v>0</v>
      </c>
      <c r="BI158" s="211">
        <v>0</v>
      </c>
      <c r="BJ158" s="211">
        <v>0</v>
      </c>
      <c r="BK158" s="211">
        <v>0</v>
      </c>
      <c r="BL158" s="211">
        <v>0</v>
      </c>
      <c r="BM158" s="211">
        <v>0</v>
      </c>
      <c r="BN158" s="211">
        <v>0</v>
      </c>
      <c r="BO158" s="211">
        <v>0</v>
      </c>
      <c r="BP158" s="211">
        <v>0</v>
      </c>
      <c r="BQ158" s="211">
        <v>0</v>
      </c>
      <c r="BR158" s="211">
        <v>0</v>
      </c>
      <c r="BS158" s="211">
        <v>0</v>
      </c>
      <c r="BT158" s="211">
        <v>0</v>
      </c>
      <c r="BU158" s="211">
        <v>0</v>
      </c>
      <c r="BV158" s="211">
        <v>0</v>
      </c>
      <c r="BW158" s="211">
        <v>0</v>
      </c>
      <c r="BX158" s="211">
        <v>0</v>
      </c>
      <c r="BY158" s="211">
        <v>0</v>
      </c>
      <c r="BZ158" s="211">
        <v>0</v>
      </c>
      <c r="CA158" s="211">
        <v>0</v>
      </c>
      <c r="CB158" s="211">
        <v>0</v>
      </c>
      <c r="CC158" s="211">
        <v>0</v>
      </c>
      <c r="CD158" s="211">
        <v>0</v>
      </c>
      <c r="CE158" s="211">
        <v>0</v>
      </c>
      <c r="CF158" s="211">
        <v>0</v>
      </c>
      <c r="CG158" s="211">
        <v>0</v>
      </c>
      <c r="CH158" s="211">
        <v>0</v>
      </c>
      <c r="CI158" s="211">
        <v>0</v>
      </c>
      <c r="CJ158" s="211">
        <v>0</v>
      </c>
      <c r="CK158" s="211">
        <v>0</v>
      </c>
      <c r="CL158" s="211">
        <v>0</v>
      </c>
      <c r="CM158" s="211">
        <v>0</v>
      </c>
      <c r="CN158" s="211">
        <v>0</v>
      </c>
      <c r="CO158" s="211">
        <v>0</v>
      </c>
      <c r="CP158" s="211">
        <v>0</v>
      </c>
      <c r="CQ158" s="211">
        <v>0</v>
      </c>
      <c r="CR158" s="211">
        <v>0</v>
      </c>
      <c r="CS158" s="211">
        <v>0</v>
      </c>
      <c r="CT158" s="211">
        <v>0</v>
      </c>
      <c r="CU158" s="211">
        <v>0</v>
      </c>
      <c r="CV158" s="211">
        <v>0</v>
      </c>
      <c r="CW158" s="212">
        <v>0</v>
      </c>
    </row>
    <row r="159" spans="1:201" s="72" customFormat="1" ht="20.100000000000001" customHeight="1" x14ac:dyDescent="0.25">
      <c r="A159" s="115" t="s">
        <v>72</v>
      </c>
      <c r="B159" s="117">
        <f t="shared" ref="B159:AG159" si="139">ROUND(B158*(B152+B156),2)</f>
        <v>0</v>
      </c>
      <c r="C159" s="205">
        <f t="shared" si="139"/>
        <v>0</v>
      </c>
      <c r="D159" s="205">
        <f t="shared" si="139"/>
        <v>0</v>
      </c>
      <c r="E159" s="205">
        <f t="shared" si="139"/>
        <v>0</v>
      </c>
      <c r="F159" s="205">
        <f t="shared" si="139"/>
        <v>0</v>
      </c>
      <c r="G159" s="205">
        <f t="shared" si="139"/>
        <v>0</v>
      </c>
      <c r="H159" s="205">
        <f t="shared" si="139"/>
        <v>0</v>
      </c>
      <c r="I159" s="205">
        <f t="shared" si="139"/>
        <v>0</v>
      </c>
      <c r="J159" s="205">
        <f t="shared" si="139"/>
        <v>0</v>
      </c>
      <c r="K159" s="205">
        <f t="shared" si="139"/>
        <v>0</v>
      </c>
      <c r="L159" s="205">
        <f t="shared" si="139"/>
        <v>0</v>
      </c>
      <c r="M159" s="205">
        <f t="shared" si="139"/>
        <v>0</v>
      </c>
      <c r="N159" s="205">
        <f t="shared" si="139"/>
        <v>0</v>
      </c>
      <c r="O159" s="205">
        <f t="shared" si="139"/>
        <v>0</v>
      </c>
      <c r="P159" s="205">
        <f t="shared" si="139"/>
        <v>0</v>
      </c>
      <c r="Q159" s="205">
        <f t="shared" si="139"/>
        <v>0</v>
      </c>
      <c r="R159" s="205">
        <f t="shared" si="139"/>
        <v>0</v>
      </c>
      <c r="S159" s="205">
        <f t="shared" si="139"/>
        <v>0</v>
      </c>
      <c r="T159" s="205">
        <f t="shared" si="139"/>
        <v>0</v>
      </c>
      <c r="U159" s="205">
        <f t="shared" si="139"/>
        <v>0</v>
      </c>
      <c r="V159" s="205">
        <f t="shared" si="139"/>
        <v>0</v>
      </c>
      <c r="W159" s="205">
        <f t="shared" si="139"/>
        <v>0</v>
      </c>
      <c r="X159" s="205">
        <f t="shared" si="139"/>
        <v>0</v>
      </c>
      <c r="Y159" s="205">
        <f t="shared" si="139"/>
        <v>0</v>
      </c>
      <c r="Z159" s="205">
        <f t="shared" si="139"/>
        <v>0</v>
      </c>
      <c r="AA159" s="205">
        <f t="shared" si="139"/>
        <v>0</v>
      </c>
      <c r="AB159" s="205">
        <f t="shared" si="139"/>
        <v>0</v>
      </c>
      <c r="AC159" s="205">
        <f t="shared" si="139"/>
        <v>0</v>
      </c>
      <c r="AD159" s="205">
        <f t="shared" si="139"/>
        <v>0</v>
      </c>
      <c r="AE159" s="205">
        <f t="shared" si="139"/>
        <v>0</v>
      </c>
      <c r="AF159" s="205">
        <f t="shared" si="139"/>
        <v>0</v>
      </c>
      <c r="AG159" s="205">
        <f t="shared" si="139"/>
        <v>0</v>
      </c>
      <c r="AH159" s="205">
        <f t="shared" ref="AH159:BM159" si="140">ROUND(AH158*(AH152+AH156),2)</f>
        <v>0</v>
      </c>
      <c r="AI159" s="205">
        <f t="shared" si="140"/>
        <v>0</v>
      </c>
      <c r="AJ159" s="205">
        <f t="shared" si="140"/>
        <v>0</v>
      </c>
      <c r="AK159" s="205">
        <f t="shared" si="140"/>
        <v>0</v>
      </c>
      <c r="AL159" s="205">
        <f t="shared" si="140"/>
        <v>0</v>
      </c>
      <c r="AM159" s="205">
        <f t="shared" si="140"/>
        <v>0</v>
      </c>
      <c r="AN159" s="205">
        <f t="shared" si="140"/>
        <v>0</v>
      </c>
      <c r="AO159" s="205">
        <f t="shared" si="140"/>
        <v>0</v>
      </c>
      <c r="AP159" s="205">
        <f t="shared" si="140"/>
        <v>0</v>
      </c>
      <c r="AQ159" s="205">
        <f t="shared" si="140"/>
        <v>0</v>
      </c>
      <c r="AR159" s="205">
        <f t="shared" si="140"/>
        <v>0</v>
      </c>
      <c r="AS159" s="205">
        <f t="shared" si="140"/>
        <v>0</v>
      </c>
      <c r="AT159" s="205">
        <f t="shared" si="140"/>
        <v>0</v>
      </c>
      <c r="AU159" s="205">
        <f t="shared" si="140"/>
        <v>0</v>
      </c>
      <c r="AV159" s="205">
        <f t="shared" si="140"/>
        <v>0</v>
      </c>
      <c r="AW159" s="205">
        <f t="shared" si="140"/>
        <v>0</v>
      </c>
      <c r="AX159" s="205">
        <f t="shared" si="140"/>
        <v>0</v>
      </c>
      <c r="AY159" s="205">
        <f t="shared" si="140"/>
        <v>0</v>
      </c>
      <c r="AZ159" s="205">
        <f t="shared" si="140"/>
        <v>0</v>
      </c>
      <c r="BA159" s="205">
        <f t="shared" si="140"/>
        <v>0</v>
      </c>
      <c r="BB159" s="205">
        <f t="shared" si="140"/>
        <v>0</v>
      </c>
      <c r="BC159" s="205">
        <f t="shared" si="140"/>
        <v>0</v>
      </c>
      <c r="BD159" s="205">
        <f t="shared" si="140"/>
        <v>0</v>
      </c>
      <c r="BE159" s="205">
        <f t="shared" si="140"/>
        <v>0</v>
      </c>
      <c r="BF159" s="205">
        <f t="shared" si="140"/>
        <v>0</v>
      </c>
      <c r="BG159" s="205">
        <f t="shared" si="140"/>
        <v>0</v>
      </c>
      <c r="BH159" s="205">
        <f t="shared" si="140"/>
        <v>0</v>
      </c>
      <c r="BI159" s="205">
        <f t="shared" si="140"/>
        <v>0</v>
      </c>
      <c r="BJ159" s="205">
        <f t="shared" si="140"/>
        <v>0</v>
      </c>
      <c r="BK159" s="205">
        <f t="shared" si="140"/>
        <v>0</v>
      </c>
      <c r="BL159" s="205">
        <f t="shared" si="140"/>
        <v>0</v>
      </c>
      <c r="BM159" s="205">
        <f t="shared" si="140"/>
        <v>0</v>
      </c>
      <c r="BN159" s="205">
        <f t="shared" ref="BN159:CS159" si="141">ROUND(BN158*(BN152+BN156),2)</f>
        <v>0</v>
      </c>
      <c r="BO159" s="205">
        <f t="shared" si="141"/>
        <v>0</v>
      </c>
      <c r="BP159" s="205">
        <f t="shared" si="141"/>
        <v>0</v>
      </c>
      <c r="BQ159" s="205">
        <f t="shared" si="141"/>
        <v>0</v>
      </c>
      <c r="BR159" s="205">
        <f t="shared" si="141"/>
        <v>0</v>
      </c>
      <c r="BS159" s="205">
        <f t="shared" si="141"/>
        <v>0</v>
      </c>
      <c r="BT159" s="205">
        <f t="shared" si="141"/>
        <v>0</v>
      </c>
      <c r="BU159" s="205">
        <f t="shared" si="141"/>
        <v>0</v>
      </c>
      <c r="BV159" s="205">
        <f t="shared" si="141"/>
        <v>0</v>
      </c>
      <c r="BW159" s="205">
        <f t="shared" si="141"/>
        <v>0</v>
      </c>
      <c r="BX159" s="205">
        <f t="shared" si="141"/>
        <v>0</v>
      </c>
      <c r="BY159" s="205">
        <f t="shared" si="141"/>
        <v>0</v>
      </c>
      <c r="BZ159" s="205">
        <f t="shared" si="141"/>
        <v>0</v>
      </c>
      <c r="CA159" s="205">
        <f t="shared" si="141"/>
        <v>0</v>
      </c>
      <c r="CB159" s="205">
        <f t="shared" si="141"/>
        <v>0</v>
      </c>
      <c r="CC159" s="205">
        <f t="shared" si="141"/>
        <v>0</v>
      </c>
      <c r="CD159" s="205">
        <f t="shared" si="141"/>
        <v>0</v>
      </c>
      <c r="CE159" s="205">
        <f t="shared" si="141"/>
        <v>0</v>
      </c>
      <c r="CF159" s="205">
        <f t="shared" si="141"/>
        <v>0</v>
      </c>
      <c r="CG159" s="205">
        <f t="shared" si="141"/>
        <v>0</v>
      </c>
      <c r="CH159" s="205">
        <f t="shared" si="141"/>
        <v>0</v>
      </c>
      <c r="CI159" s="205">
        <f t="shared" si="141"/>
        <v>0</v>
      </c>
      <c r="CJ159" s="205">
        <f t="shared" si="141"/>
        <v>0</v>
      </c>
      <c r="CK159" s="205">
        <f t="shared" si="141"/>
        <v>0</v>
      </c>
      <c r="CL159" s="205">
        <f t="shared" si="141"/>
        <v>0</v>
      </c>
      <c r="CM159" s="205">
        <f t="shared" si="141"/>
        <v>0</v>
      </c>
      <c r="CN159" s="205">
        <f t="shared" si="141"/>
        <v>0</v>
      </c>
      <c r="CO159" s="205">
        <f t="shared" si="141"/>
        <v>0</v>
      </c>
      <c r="CP159" s="205">
        <f t="shared" si="141"/>
        <v>0</v>
      </c>
      <c r="CQ159" s="205">
        <f t="shared" si="141"/>
        <v>0</v>
      </c>
      <c r="CR159" s="205">
        <f t="shared" si="141"/>
        <v>0</v>
      </c>
      <c r="CS159" s="205">
        <f t="shared" si="141"/>
        <v>0</v>
      </c>
      <c r="CT159" s="205">
        <f>ROUND(CT158*(CT152+CT156),2)</f>
        <v>0</v>
      </c>
      <c r="CU159" s="205">
        <f>ROUND(CU158*(CU152+CU156),2)</f>
        <v>0</v>
      </c>
      <c r="CV159" s="205">
        <f>ROUND(CV158*(CV152+CV156),2)</f>
        <v>0</v>
      </c>
      <c r="CW159" s="206">
        <f>ROUND(CW158*(CW152+CW156),2)</f>
        <v>0</v>
      </c>
    </row>
    <row r="160" spans="1:201" s="72" customFormat="1" ht="20.100000000000001" customHeight="1" thickBot="1" x14ac:dyDescent="0.3">
      <c r="A160" s="113" t="s">
        <v>73</v>
      </c>
      <c r="B160" s="114">
        <f t="shared" ref="B160:AG160" si="142">B152+B156+B159</f>
        <v>0</v>
      </c>
      <c r="C160" s="201">
        <f t="shared" si="142"/>
        <v>0</v>
      </c>
      <c r="D160" s="201">
        <f t="shared" si="142"/>
        <v>0</v>
      </c>
      <c r="E160" s="201">
        <f t="shared" si="142"/>
        <v>0</v>
      </c>
      <c r="F160" s="201">
        <f t="shared" si="142"/>
        <v>0</v>
      </c>
      <c r="G160" s="201">
        <f t="shared" si="142"/>
        <v>0</v>
      </c>
      <c r="H160" s="201">
        <f t="shared" si="142"/>
        <v>0</v>
      </c>
      <c r="I160" s="201">
        <f t="shared" si="142"/>
        <v>0</v>
      </c>
      <c r="J160" s="201">
        <f t="shared" si="142"/>
        <v>0</v>
      </c>
      <c r="K160" s="201">
        <f t="shared" si="142"/>
        <v>0</v>
      </c>
      <c r="L160" s="201">
        <f t="shared" si="142"/>
        <v>0</v>
      </c>
      <c r="M160" s="201">
        <f t="shared" si="142"/>
        <v>0</v>
      </c>
      <c r="N160" s="201">
        <f t="shared" si="142"/>
        <v>0</v>
      </c>
      <c r="O160" s="201">
        <f t="shared" si="142"/>
        <v>0</v>
      </c>
      <c r="P160" s="201">
        <f t="shared" si="142"/>
        <v>0</v>
      </c>
      <c r="Q160" s="201">
        <f t="shared" si="142"/>
        <v>0</v>
      </c>
      <c r="R160" s="201">
        <f t="shared" si="142"/>
        <v>0</v>
      </c>
      <c r="S160" s="201">
        <f t="shared" si="142"/>
        <v>0</v>
      </c>
      <c r="T160" s="201">
        <f t="shared" si="142"/>
        <v>0</v>
      </c>
      <c r="U160" s="201">
        <f t="shared" si="142"/>
        <v>0</v>
      </c>
      <c r="V160" s="201">
        <f t="shared" si="142"/>
        <v>0</v>
      </c>
      <c r="W160" s="201">
        <f t="shared" si="142"/>
        <v>0</v>
      </c>
      <c r="X160" s="201">
        <f t="shared" si="142"/>
        <v>0</v>
      </c>
      <c r="Y160" s="201">
        <f t="shared" si="142"/>
        <v>0</v>
      </c>
      <c r="Z160" s="201">
        <f t="shared" si="142"/>
        <v>0</v>
      </c>
      <c r="AA160" s="201">
        <f t="shared" si="142"/>
        <v>0</v>
      </c>
      <c r="AB160" s="201">
        <f t="shared" si="142"/>
        <v>0</v>
      </c>
      <c r="AC160" s="201">
        <f t="shared" si="142"/>
        <v>0</v>
      </c>
      <c r="AD160" s="201">
        <f t="shared" si="142"/>
        <v>0</v>
      </c>
      <c r="AE160" s="201">
        <f t="shared" si="142"/>
        <v>0</v>
      </c>
      <c r="AF160" s="201">
        <f t="shared" si="142"/>
        <v>0</v>
      </c>
      <c r="AG160" s="201">
        <f t="shared" si="142"/>
        <v>0</v>
      </c>
      <c r="AH160" s="201">
        <f t="shared" ref="AH160:BM160" si="143">AH152+AH156+AH159</f>
        <v>0</v>
      </c>
      <c r="AI160" s="201">
        <f t="shared" si="143"/>
        <v>0</v>
      </c>
      <c r="AJ160" s="201">
        <f t="shared" si="143"/>
        <v>0</v>
      </c>
      <c r="AK160" s="201">
        <f t="shared" si="143"/>
        <v>0</v>
      </c>
      <c r="AL160" s="201">
        <f t="shared" si="143"/>
        <v>0</v>
      </c>
      <c r="AM160" s="201">
        <f t="shared" si="143"/>
        <v>0</v>
      </c>
      <c r="AN160" s="201">
        <f t="shared" si="143"/>
        <v>0</v>
      </c>
      <c r="AO160" s="201">
        <f t="shared" si="143"/>
        <v>0</v>
      </c>
      <c r="AP160" s="201">
        <f t="shared" si="143"/>
        <v>0</v>
      </c>
      <c r="AQ160" s="201">
        <f t="shared" si="143"/>
        <v>0</v>
      </c>
      <c r="AR160" s="201">
        <f t="shared" si="143"/>
        <v>0</v>
      </c>
      <c r="AS160" s="201">
        <f t="shared" si="143"/>
        <v>0</v>
      </c>
      <c r="AT160" s="201">
        <f t="shared" si="143"/>
        <v>0</v>
      </c>
      <c r="AU160" s="201">
        <f t="shared" si="143"/>
        <v>0</v>
      </c>
      <c r="AV160" s="201">
        <f t="shared" si="143"/>
        <v>0</v>
      </c>
      <c r="AW160" s="201">
        <f t="shared" si="143"/>
        <v>0</v>
      </c>
      <c r="AX160" s="201">
        <f t="shared" si="143"/>
        <v>0</v>
      </c>
      <c r="AY160" s="201">
        <f t="shared" si="143"/>
        <v>0</v>
      </c>
      <c r="AZ160" s="201">
        <f t="shared" si="143"/>
        <v>0</v>
      </c>
      <c r="BA160" s="201">
        <f t="shared" si="143"/>
        <v>0</v>
      </c>
      <c r="BB160" s="201">
        <f t="shared" si="143"/>
        <v>0</v>
      </c>
      <c r="BC160" s="201">
        <f t="shared" si="143"/>
        <v>0</v>
      </c>
      <c r="BD160" s="201">
        <f t="shared" si="143"/>
        <v>0</v>
      </c>
      <c r="BE160" s="201">
        <f t="shared" si="143"/>
        <v>0</v>
      </c>
      <c r="BF160" s="201">
        <f t="shared" si="143"/>
        <v>0</v>
      </c>
      <c r="BG160" s="201">
        <f t="shared" si="143"/>
        <v>0</v>
      </c>
      <c r="BH160" s="201">
        <f t="shared" si="143"/>
        <v>0</v>
      </c>
      <c r="BI160" s="201">
        <f t="shared" si="143"/>
        <v>0</v>
      </c>
      <c r="BJ160" s="201">
        <f t="shared" si="143"/>
        <v>0</v>
      </c>
      <c r="BK160" s="201">
        <f t="shared" si="143"/>
        <v>0</v>
      </c>
      <c r="BL160" s="201">
        <f t="shared" si="143"/>
        <v>0</v>
      </c>
      <c r="BM160" s="201">
        <f t="shared" si="143"/>
        <v>0</v>
      </c>
      <c r="BN160" s="201">
        <f t="shared" ref="BN160:CS160" si="144">BN152+BN156+BN159</f>
        <v>0</v>
      </c>
      <c r="BO160" s="201">
        <f t="shared" si="144"/>
        <v>0</v>
      </c>
      <c r="BP160" s="201">
        <f t="shared" si="144"/>
        <v>0</v>
      </c>
      <c r="BQ160" s="201">
        <f t="shared" si="144"/>
        <v>0</v>
      </c>
      <c r="BR160" s="201">
        <f t="shared" si="144"/>
        <v>0</v>
      </c>
      <c r="BS160" s="201">
        <f t="shared" si="144"/>
        <v>0</v>
      </c>
      <c r="BT160" s="201">
        <f t="shared" si="144"/>
        <v>0</v>
      </c>
      <c r="BU160" s="201">
        <f t="shared" si="144"/>
        <v>0</v>
      </c>
      <c r="BV160" s="201">
        <f t="shared" si="144"/>
        <v>0</v>
      </c>
      <c r="BW160" s="201">
        <f t="shared" si="144"/>
        <v>0</v>
      </c>
      <c r="BX160" s="201">
        <f t="shared" si="144"/>
        <v>0</v>
      </c>
      <c r="BY160" s="201">
        <f t="shared" si="144"/>
        <v>0</v>
      </c>
      <c r="BZ160" s="201">
        <f t="shared" si="144"/>
        <v>0</v>
      </c>
      <c r="CA160" s="201">
        <f t="shared" si="144"/>
        <v>0</v>
      </c>
      <c r="CB160" s="201">
        <f t="shared" si="144"/>
        <v>0</v>
      </c>
      <c r="CC160" s="201">
        <f t="shared" si="144"/>
        <v>0</v>
      </c>
      <c r="CD160" s="201">
        <f t="shared" si="144"/>
        <v>0</v>
      </c>
      <c r="CE160" s="201">
        <f t="shared" si="144"/>
        <v>0</v>
      </c>
      <c r="CF160" s="201">
        <f t="shared" si="144"/>
        <v>0</v>
      </c>
      <c r="CG160" s="201">
        <f t="shared" si="144"/>
        <v>0</v>
      </c>
      <c r="CH160" s="201">
        <f t="shared" si="144"/>
        <v>0</v>
      </c>
      <c r="CI160" s="201">
        <f t="shared" si="144"/>
        <v>0</v>
      </c>
      <c r="CJ160" s="201">
        <f t="shared" si="144"/>
        <v>0</v>
      </c>
      <c r="CK160" s="201">
        <f t="shared" si="144"/>
        <v>0</v>
      </c>
      <c r="CL160" s="201">
        <f t="shared" si="144"/>
        <v>0</v>
      </c>
      <c r="CM160" s="201">
        <f t="shared" si="144"/>
        <v>0</v>
      </c>
      <c r="CN160" s="201">
        <f t="shared" si="144"/>
        <v>0</v>
      </c>
      <c r="CO160" s="201">
        <f t="shared" si="144"/>
        <v>0</v>
      </c>
      <c r="CP160" s="201">
        <f t="shared" si="144"/>
        <v>0</v>
      </c>
      <c r="CQ160" s="201">
        <f t="shared" si="144"/>
        <v>0</v>
      </c>
      <c r="CR160" s="201">
        <f t="shared" si="144"/>
        <v>0</v>
      </c>
      <c r="CS160" s="201">
        <f t="shared" si="144"/>
        <v>0</v>
      </c>
      <c r="CT160" s="201">
        <f>CT152+CT156+CT159</f>
        <v>0</v>
      </c>
      <c r="CU160" s="201">
        <f>CU152+CU156+CU159</f>
        <v>0</v>
      </c>
      <c r="CV160" s="201">
        <f>CV152+CV156+CV159</f>
        <v>0</v>
      </c>
      <c r="CW160" s="202">
        <f>CW152+CW156+CW159</f>
        <v>0</v>
      </c>
    </row>
    <row r="161" spans="1:201" s="67" customFormat="1" ht="9" customHeight="1" thickTop="1" thickBot="1" x14ac:dyDescent="0.3">
      <c r="A161" s="266"/>
      <c r="B161" s="240"/>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4"/>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0"/>
      <c r="FG161" s="140"/>
      <c r="FH161" s="140"/>
      <c r="FI161" s="140"/>
      <c r="FJ161" s="140"/>
      <c r="FK161" s="140"/>
      <c r="FL161" s="140"/>
      <c r="FM161" s="140"/>
      <c r="FN161" s="140"/>
      <c r="FO161" s="140"/>
      <c r="FP161" s="140"/>
      <c r="FQ161" s="140"/>
      <c r="FR161" s="140"/>
      <c r="FS161" s="140"/>
      <c r="FT161" s="140"/>
      <c r="FU161" s="140"/>
      <c r="FV161" s="140"/>
      <c r="FW161" s="140"/>
      <c r="FX161" s="140"/>
      <c r="FY161" s="140"/>
      <c r="FZ161" s="140"/>
      <c r="GA161" s="140"/>
      <c r="GB161" s="140"/>
      <c r="GC161" s="140"/>
      <c r="GD161" s="140"/>
      <c r="GE161" s="140"/>
      <c r="GF161" s="140"/>
      <c r="GG161" s="140"/>
      <c r="GH161" s="140"/>
      <c r="GI161" s="140"/>
      <c r="GJ161" s="140"/>
      <c r="GK161" s="140"/>
      <c r="GL161" s="140"/>
      <c r="GM161" s="140"/>
      <c r="GN161" s="140"/>
      <c r="GO161" s="140"/>
      <c r="GP161" s="140"/>
      <c r="GQ161" s="140"/>
      <c r="GR161" s="140"/>
      <c r="GS161" s="140"/>
    </row>
    <row r="162" spans="1:201" s="72" customFormat="1" ht="24.95" customHeight="1" thickTop="1" x14ac:dyDescent="0.25">
      <c r="A162" s="68" t="s">
        <v>74</v>
      </c>
      <c r="B162" s="69"/>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1"/>
    </row>
    <row r="163" spans="1:201" s="72" customFormat="1" ht="20.100000000000001" customHeight="1" x14ac:dyDescent="0.25">
      <c r="A163" s="103" t="s">
        <v>75</v>
      </c>
      <c r="B163" s="127"/>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c r="CP163" s="213"/>
      <c r="CQ163" s="213"/>
      <c r="CR163" s="213"/>
      <c r="CS163" s="213"/>
      <c r="CT163" s="213"/>
      <c r="CU163" s="213"/>
      <c r="CV163" s="213"/>
      <c r="CW163" s="214"/>
    </row>
    <row r="164" spans="1:201" s="72" customFormat="1" ht="20.100000000000001" customHeight="1" x14ac:dyDescent="0.25">
      <c r="A164" s="89" t="s">
        <v>76</v>
      </c>
      <c r="B164" s="122">
        <v>0</v>
      </c>
      <c r="C164" s="209">
        <v>0</v>
      </c>
      <c r="D164" s="209">
        <v>0</v>
      </c>
      <c r="E164" s="209">
        <v>0</v>
      </c>
      <c r="F164" s="209">
        <v>0</v>
      </c>
      <c r="G164" s="209">
        <v>0</v>
      </c>
      <c r="H164" s="209">
        <v>0</v>
      </c>
      <c r="I164" s="209">
        <v>0</v>
      </c>
      <c r="J164" s="209">
        <v>0</v>
      </c>
      <c r="K164" s="209">
        <v>0</v>
      </c>
      <c r="L164" s="209">
        <v>0</v>
      </c>
      <c r="M164" s="209">
        <v>0</v>
      </c>
      <c r="N164" s="209">
        <v>0</v>
      </c>
      <c r="O164" s="209">
        <v>0</v>
      </c>
      <c r="P164" s="209">
        <v>0</v>
      </c>
      <c r="Q164" s="209">
        <v>0</v>
      </c>
      <c r="R164" s="209">
        <v>0</v>
      </c>
      <c r="S164" s="209">
        <v>0</v>
      </c>
      <c r="T164" s="209">
        <v>0</v>
      </c>
      <c r="U164" s="209">
        <v>0</v>
      </c>
      <c r="V164" s="209">
        <v>0</v>
      </c>
      <c r="W164" s="209">
        <v>0</v>
      </c>
      <c r="X164" s="209">
        <v>0</v>
      </c>
      <c r="Y164" s="209">
        <v>0</v>
      </c>
      <c r="Z164" s="209">
        <v>0</v>
      </c>
      <c r="AA164" s="209">
        <v>0</v>
      </c>
      <c r="AB164" s="209">
        <v>0</v>
      </c>
      <c r="AC164" s="209">
        <v>0</v>
      </c>
      <c r="AD164" s="209">
        <v>0</v>
      </c>
      <c r="AE164" s="209">
        <v>0</v>
      </c>
      <c r="AF164" s="209">
        <v>0</v>
      </c>
      <c r="AG164" s="209">
        <v>0</v>
      </c>
      <c r="AH164" s="209">
        <v>0</v>
      </c>
      <c r="AI164" s="209">
        <v>0</v>
      </c>
      <c r="AJ164" s="209">
        <v>0</v>
      </c>
      <c r="AK164" s="209">
        <v>0</v>
      </c>
      <c r="AL164" s="209">
        <v>0</v>
      </c>
      <c r="AM164" s="209">
        <v>0</v>
      </c>
      <c r="AN164" s="209">
        <v>0</v>
      </c>
      <c r="AO164" s="209">
        <v>0</v>
      </c>
      <c r="AP164" s="209">
        <v>0</v>
      </c>
      <c r="AQ164" s="209">
        <v>0</v>
      </c>
      <c r="AR164" s="209">
        <v>0</v>
      </c>
      <c r="AS164" s="209">
        <v>0</v>
      </c>
      <c r="AT164" s="209">
        <v>0</v>
      </c>
      <c r="AU164" s="209">
        <v>0</v>
      </c>
      <c r="AV164" s="209">
        <v>0</v>
      </c>
      <c r="AW164" s="209">
        <v>0</v>
      </c>
      <c r="AX164" s="209">
        <v>0</v>
      </c>
      <c r="AY164" s="209">
        <v>0</v>
      </c>
      <c r="AZ164" s="209">
        <v>0</v>
      </c>
      <c r="BA164" s="209">
        <v>0</v>
      </c>
      <c r="BB164" s="209">
        <v>0</v>
      </c>
      <c r="BC164" s="209">
        <v>0</v>
      </c>
      <c r="BD164" s="209">
        <v>0</v>
      </c>
      <c r="BE164" s="209">
        <v>0</v>
      </c>
      <c r="BF164" s="209">
        <v>0</v>
      </c>
      <c r="BG164" s="209">
        <v>0</v>
      </c>
      <c r="BH164" s="209">
        <v>0</v>
      </c>
      <c r="BI164" s="209">
        <v>0</v>
      </c>
      <c r="BJ164" s="209">
        <v>0</v>
      </c>
      <c r="BK164" s="209">
        <v>0</v>
      </c>
      <c r="BL164" s="209">
        <v>0</v>
      </c>
      <c r="BM164" s="209">
        <v>0</v>
      </c>
      <c r="BN164" s="209">
        <v>0</v>
      </c>
      <c r="BO164" s="209">
        <v>0</v>
      </c>
      <c r="BP164" s="209">
        <v>0</v>
      </c>
      <c r="BQ164" s="209">
        <v>0</v>
      </c>
      <c r="BR164" s="209">
        <v>0</v>
      </c>
      <c r="BS164" s="209">
        <v>0</v>
      </c>
      <c r="BT164" s="209">
        <v>0</v>
      </c>
      <c r="BU164" s="209">
        <v>0</v>
      </c>
      <c r="BV164" s="209">
        <v>0</v>
      </c>
      <c r="BW164" s="209">
        <v>0</v>
      </c>
      <c r="BX164" s="209">
        <v>0</v>
      </c>
      <c r="BY164" s="209">
        <v>0</v>
      </c>
      <c r="BZ164" s="209">
        <v>0</v>
      </c>
      <c r="CA164" s="209">
        <v>0</v>
      </c>
      <c r="CB164" s="209">
        <v>0</v>
      </c>
      <c r="CC164" s="209">
        <v>0</v>
      </c>
      <c r="CD164" s="209">
        <v>0</v>
      </c>
      <c r="CE164" s="209">
        <v>0</v>
      </c>
      <c r="CF164" s="209">
        <v>0</v>
      </c>
      <c r="CG164" s="209">
        <v>0</v>
      </c>
      <c r="CH164" s="209">
        <v>0</v>
      </c>
      <c r="CI164" s="209">
        <v>0</v>
      </c>
      <c r="CJ164" s="209">
        <v>0</v>
      </c>
      <c r="CK164" s="209">
        <v>0</v>
      </c>
      <c r="CL164" s="209">
        <v>0</v>
      </c>
      <c r="CM164" s="209">
        <v>0</v>
      </c>
      <c r="CN164" s="209">
        <v>0</v>
      </c>
      <c r="CO164" s="209">
        <v>0</v>
      </c>
      <c r="CP164" s="209">
        <v>0</v>
      </c>
      <c r="CQ164" s="209">
        <v>0</v>
      </c>
      <c r="CR164" s="209">
        <v>0</v>
      </c>
      <c r="CS164" s="209">
        <v>0</v>
      </c>
      <c r="CT164" s="209">
        <v>0</v>
      </c>
      <c r="CU164" s="209">
        <v>0</v>
      </c>
      <c r="CV164" s="209">
        <v>0</v>
      </c>
      <c r="CW164" s="210">
        <v>0</v>
      </c>
    </row>
    <row r="165" spans="1:201" s="72" customFormat="1" ht="20.100000000000001" customHeight="1" x14ac:dyDescent="0.25">
      <c r="A165" s="89" t="s">
        <v>77</v>
      </c>
      <c r="B165" s="122">
        <v>0</v>
      </c>
      <c r="C165" s="209">
        <v>0</v>
      </c>
      <c r="D165" s="209">
        <v>0</v>
      </c>
      <c r="E165" s="209">
        <v>0</v>
      </c>
      <c r="F165" s="209">
        <v>0</v>
      </c>
      <c r="G165" s="209">
        <v>0</v>
      </c>
      <c r="H165" s="209">
        <v>0</v>
      </c>
      <c r="I165" s="209">
        <v>0</v>
      </c>
      <c r="J165" s="209">
        <v>0</v>
      </c>
      <c r="K165" s="209">
        <v>0</v>
      </c>
      <c r="L165" s="209">
        <v>0</v>
      </c>
      <c r="M165" s="209">
        <v>0</v>
      </c>
      <c r="N165" s="209">
        <v>0</v>
      </c>
      <c r="O165" s="209">
        <v>0</v>
      </c>
      <c r="P165" s="209">
        <v>0</v>
      </c>
      <c r="Q165" s="209">
        <v>0</v>
      </c>
      <c r="R165" s="209">
        <v>0</v>
      </c>
      <c r="S165" s="209">
        <v>0</v>
      </c>
      <c r="T165" s="209">
        <v>0</v>
      </c>
      <c r="U165" s="209">
        <v>0</v>
      </c>
      <c r="V165" s="209">
        <v>0</v>
      </c>
      <c r="W165" s="209">
        <v>0</v>
      </c>
      <c r="X165" s="209">
        <v>0</v>
      </c>
      <c r="Y165" s="209">
        <v>0</v>
      </c>
      <c r="Z165" s="209">
        <v>0</v>
      </c>
      <c r="AA165" s="209">
        <v>0</v>
      </c>
      <c r="AB165" s="209">
        <v>0</v>
      </c>
      <c r="AC165" s="209">
        <v>0</v>
      </c>
      <c r="AD165" s="209">
        <v>0</v>
      </c>
      <c r="AE165" s="209">
        <v>0</v>
      </c>
      <c r="AF165" s="209">
        <v>0</v>
      </c>
      <c r="AG165" s="209">
        <v>0</v>
      </c>
      <c r="AH165" s="209">
        <v>0</v>
      </c>
      <c r="AI165" s="209">
        <v>0</v>
      </c>
      <c r="AJ165" s="209">
        <v>0</v>
      </c>
      <c r="AK165" s="209">
        <v>0</v>
      </c>
      <c r="AL165" s="209">
        <v>0</v>
      </c>
      <c r="AM165" s="209">
        <v>0</v>
      </c>
      <c r="AN165" s="209">
        <v>0</v>
      </c>
      <c r="AO165" s="209">
        <v>0</v>
      </c>
      <c r="AP165" s="209">
        <v>0</v>
      </c>
      <c r="AQ165" s="209">
        <v>0</v>
      </c>
      <c r="AR165" s="209">
        <v>0</v>
      </c>
      <c r="AS165" s="209">
        <v>0</v>
      </c>
      <c r="AT165" s="209">
        <v>0</v>
      </c>
      <c r="AU165" s="209">
        <v>0</v>
      </c>
      <c r="AV165" s="209">
        <v>0</v>
      </c>
      <c r="AW165" s="209">
        <v>0</v>
      </c>
      <c r="AX165" s="209">
        <v>0</v>
      </c>
      <c r="AY165" s="209">
        <v>0</v>
      </c>
      <c r="AZ165" s="209">
        <v>0</v>
      </c>
      <c r="BA165" s="209">
        <v>0</v>
      </c>
      <c r="BB165" s="209">
        <v>0</v>
      </c>
      <c r="BC165" s="209">
        <v>0</v>
      </c>
      <c r="BD165" s="209">
        <v>0</v>
      </c>
      <c r="BE165" s="209">
        <v>0</v>
      </c>
      <c r="BF165" s="209">
        <v>0</v>
      </c>
      <c r="BG165" s="209">
        <v>0</v>
      </c>
      <c r="BH165" s="209">
        <v>0</v>
      </c>
      <c r="BI165" s="209">
        <v>0</v>
      </c>
      <c r="BJ165" s="209">
        <v>0</v>
      </c>
      <c r="BK165" s="209">
        <v>0</v>
      </c>
      <c r="BL165" s="209">
        <v>0</v>
      </c>
      <c r="BM165" s="209">
        <v>0</v>
      </c>
      <c r="BN165" s="209">
        <v>0</v>
      </c>
      <c r="BO165" s="209">
        <v>0</v>
      </c>
      <c r="BP165" s="209">
        <v>0</v>
      </c>
      <c r="BQ165" s="209">
        <v>0</v>
      </c>
      <c r="BR165" s="209">
        <v>0</v>
      </c>
      <c r="BS165" s="209">
        <v>0</v>
      </c>
      <c r="BT165" s="209">
        <v>0</v>
      </c>
      <c r="BU165" s="209">
        <v>0</v>
      </c>
      <c r="BV165" s="209">
        <v>0</v>
      </c>
      <c r="BW165" s="209">
        <v>0</v>
      </c>
      <c r="BX165" s="209">
        <v>0</v>
      </c>
      <c r="BY165" s="209">
        <v>0</v>
      </c>
      <c r="BZ165" s="209">
        <v>0</v>
      </c>
      <c r="CA165" s="209">
        <v>0</v>
      </c>
      <c r="CB165" s="209">
        <v>0</v>
      </c>
      <c r="CC165" s="209">
        <v>0</v>
      </c>
      <c r="CD165" s="209">
        <v>0</v>
      </c>
      <c r="CE165" s="209">
        <v>0</v>
      </c>
      <c r="CF165" s="209">
        <v>0</v>
      </c>
      <c r="CG165" s="209">
        <v>0</v>
      </c>
      <c r="CH165" s="209">
        <v>0</v>
      </c>
      <c r="CI165" s="209">
        <v>0</v>
      </c>
      <c r="CJ165" s="209">
        <v>0</v>
      </c>
      <c r="CK165" s="209">
        <v>0</v>
      </c>
      <c r="CL165" s="209">
        <v>0</v>
      </c>
      <c r="CM165" s="209">
        <v>0</v>
      </c>
      <c r="CN165" s="209">
        <v>0</v>
      </c>
      <c r="CO165" s="209">
        <v>0</v>
      </c>
      <c r="CP165" s="209">
        <v>0</v>
      </c>
      <c r="CQ165" s="209">
        <v>0</v>
      </c>
      <c r="CR165" s="209">
        <v>0</v>
      </c>
      <c r="CS165" s="209">
        <v>0</v>
      </c>
      <c r="CT165" s="209">
        <v>0</v>
      </c>
      <c r="CU165" s="209">
        <v>0</v>
      </c>
      <c r="CV165" s="209">
        <v>0</v>
      </c>
      <c r="CW165" s="210">
        <v>0</v>
      </c>
    </row>
    <row r="166" spans="1:201" s="72" customFormat="1" ht="20.100000000000001" customHeight="1" x14ac:dyDescent="0.25">
      <c r="A166" s="103" t="s">
        <v>78</v>
      </c>
      <c r="B166" s="127"/>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4"/>
    </row>
    <row r="167" spans="1:201" s="72" customFormat="1" ht="20.100000000000001" customHeight="1" x14ac:dyDescent="0.25">
      <c r="A167" s="89" t="s">
        <v>79</v>
      </c>
      <c r="B167" s="122">
        <v>0</v>
      </c>
      <c r="C167" s="209">
        <v>0</v>
      </c>
      <c r="D167" s="209">
        <v>0</v>
      </c>
      <c r="E167" s="209">
        <v>0</v>
      </c>
      <c r="F167" s="209">
        <v>0</v>
      </c>
      <c r="G167" s="209">
        <v>0</v>
      </c>
      <c r="H167" s="209">
        <v>0</v>
      </c>
      <c r="I167" s="209">
        <v>0</v>
      </c>
      <c r="J167" s="209">
        <v>0</v>
      </c>
      <c r="K167" s="209">
        <v>0</v>
      </c>
      <c r="L167" s="209">
        <v>0</v>
      </c>
      <c r="M167" s="209">
        <v>0</v>
      </c>
      <c r="N167" s="209">
        <v>0</v>
      </c>
      <c r="O167" s="209">
        <v>0</v>
      </c>
      <c r="P167" s="209">
        <v>0</v>
      </c>
      <c r="Q167" s="209">
        <v>0</v>
      </c>
      <c r="R167" s="209">
        <v>0</v>
      </c>
      <c r="S167" s="209">
        <v>0</v>
      </c>
      <c r="T167" s="209">
        <v>0</v>
      </c>
      <c r="U167" s="209">
        <v>0</v>
      </c>
      <c r="V167" s="209">
        <v>0</v>
      </c>
      <c r="W167" s="209">
        <v>0</v>
      </c>
      <c r="X167" s="209">
        <v>0</v>
      </c>
      <c r="Y167" s="209">
        <v>0</v>
      </c>
      <c r="Z167" s="209">
        <v>0</v>
      </c>
      <c r="AA167" s="209">
        <v>0</v>
      </c>
      <c r="AB167" s="209">
        <v>0</v>
      </c>
      <c r="AC167" s="209">
        <v>0</v>
      </c>
      <c r="AD167" s="209">
        <v>0</v>
      </c>
      <c r="AE167" s="209">
        <v>0</v>
      </c>
      <c r="AF167" s="209">
        <v>0</v>
      </c>
      <c r="AG167" s="209">
        <v>0</v>
      </c>
      <c r="AH167" s="209">
        <v>0</v>
      </c>
      <c r="AI167" s="209">
        <v>0</v>
      </c>
      <c r="AJ167" s="209">
        <v>0</v>
      </c>
      <c r="AK167" s="209">
        <v>0</v>
      </c>
      <c r="AL167" s="209">
        <v>0</v>
      </c>
      <c r="AM167" s="209">
        <v>0</v>
      </c>
      <c r="AN167" s="209">
        <v>0</v>
      </c>
      <c r="AO167" s="209">
        <v>0</v>
      </c>
      <c r="AP167" s="209">
        <v>0</v>
      </c>
      <c r="AQ167" s="209">
        <v>0</v>
      </c>
      <c r="AR167" s="209">
        <v>0</v>
      </c>
      <c r="AS167" s="209">
        <v>0</v>
      </c>
      <c r="AT167" s="209">
        <v>0</v>
      </c>
      <c r="AU167" s="209">
        <v>0</v>
      </c>
      <c r="AV167" s="209">
        <v>0</v>
      </c>
      <c r="AW167" s="209">
        <v>0</v>
      </c>
      <c r="AX167" s="209">
        <v>0</v>
      </c>
      <c r="AY167" s="209">
        <v>0</v>
      </c>
      <c r="AZ167" s="209">
        <v>0</v>
      </c>
      <c r="BA167" s="209">
        <v>0</v>
      </c>
      <c r="BB167" s="209">
        <v>0</v>
      </c>
      <c r="BC167" s="209">
        <v>0</v>
      </c>
      <c r="BD167" s="209">
        <v>0</v>
      </c>
      <c r="BE167" s="209">
        <v>0</v>
      </c>
      <c r="BF167" s="209">
        <v>0</v>
      </c>
      <c r="BG167" s="209">
        <v>0</v>
      </c>
      <c r="BH167" s="209">
        <v>0</v>
      </c>
      <c r="BI167" s="209">
        <v>0</v>
      </c>
      <c r="BJ167" s="209">
        <v>0</v>
      </c>
      <c r="BK167" s="209">
        <v>0</v>
      </c>
      <c r="BL167" s="209">
        <v>0</v>
      </c>
      <c r="BM167" s="209">
        <v>0</v>
      </c>
      <c r="BN167" s="209">
        <v>0</v>
      </c>
      <c r="BO167" s="209">
        <v>0</v>
      </c>
      <c r="BP167" s="209">
        <v>0</v>
      </c>
      <c r="BQ167" s="209">
        <v>0</v>
      </c>
      <c r="BR167" s="209">
        <v>0</v>
      </c>
      <c r="BS167" s="209">
        <v>0</v>
      </c>
      <c r="BT167" s="209">
        <v>0</v>
      </c>
      <c r="BU167" s="209">
        <v>0</v>
      </c>
      <c r="BV167" s="209">
        <v>0</v>
      </c>
      <c r="BW167" s="209">
        <v>0</v>
      </c>
      <c r="BX167" s="209">
        <v>0</v>
      </c>
      <c r="BY167" s="209">
        <v>0</v>
      </c>
      <c r="BZ167" s="209">
        <v>0</v>
      </c>
      <c r="CA167" s="209">
        <v>0</v>
      </c>
      <c r="CB167" s="209">
        <v>0</v>
      </c>
      <c r="CC167" s="209">
        <v>0</v>
      </c>
      <c r="CD167" s="209">
        <v>0</v>
      </c>
      <c r="CE167" s="209">
        <v>0</v>
      </c>
      <c r="CF167" s="209">
        <v>0</v>
      </c>
      <c r="CG167" s="209">
        <v>0</v>
      </c>
      <c r="CH167" s="209">
        <v>0</v>
      </c>
      <c r="CI167" s="209">
        <v>0</v>
      </c>
      <c r="CJ167" s="209">
        <v>0</v>
      </c>
      <c r="CK167" s="209">
        <v>0</v>
      </c>
      <c r="CL167" s="209">
        <v>0</v>
      </c>
      <c r="CM167" s="209">
        <v>0</v>
      </c>
      <c r="CN167" s="209">
        <v>0</v>
      </c>
      <c r="CO167" s="209">
        <v>0</v>
      </c>
      <c r="CP167" s="209">
        <v>0</v>
      </c>
      <c r="CQ167" s="209">
        <v>0</v>
      </c>
      <c r="CR167" s="209">
        <v>0</v>
      </c>
      <c r="CS167" s="209">
        <v>0</v>
      </c>
      <c r="CT167" s="209">
        <v>0</v>
      </c>
      <c r="CU167" s="209">
        <v>0</v>
      </c>
      <c r="CV167" s="209">
        <v>0</v>
      </c>
      <c r="CW167" s="210">
        <v>0</v>
      </c>
    </row>
    <row r="168" spans="1:201" s="72" customFormat="1" ht="20.100000000000001" customHeight="1" x14ac:dyDescent="0.25">
      <c r="A168" s="89" t="s">
        <v>80</v>
      </c>
      <c r="B168" s="122">
        <v>0</v>
      </c>
      <c r="C168" s="209">
        <v>0</v>
      </c>
      <c r="D168" s="209">
        <v>0</v>
      </c>
      <c r="E168" s="209">
        <v>0</v>
      </c>
      <c r="F168" s="209">
        <v>0</v>
      </c>
      <c r="G168" s="209">
        <v>0</v>
      </c>
      <c r="H168" s="209">
        <v>0</v>
      </c>
      <c r="I168" s="209">
        <v>0</v>
      </c>
      <c r="J168" s="209">
        <v>0</v>
      </c>
      <c r="K168" s="209">
        <v>0</v>
      </c>
      <c r="L168" s="209">
        <v>0</v>
      </c>
      <c r="M168" s="209">
        <v>0</v>
      </c>
      <c r="N168" s="209">
        <v>0</v>
      </c>
      <c r="O168" s="209">
        <v>0</v>
      </c>
      <c r="P168" s="209">
        <v>0</v>
      </c>
      <c r="Q168" s="209">
        <v>0</v>
      </c>
      <c r="R168" s="209">
        <v>0</v>
      </c>
      <c r="S168" s="209">
        <v>0</v>
      </c>
      <c r="T168" s="209">
        <v>0</v>
      </c>
      <c r="U168" s="209">
        <v>0</v>
      </c>
      <c r="V168" s="209">
        <v>0</v>
      </c>
      <c r="W168" s="209">
        <v>0</v>
      </c>
      <c r="X168" s="209">
        <v>0</v>
      </c>
      <c r="Y168" s="209">
        <v>0</v>
      </c>
      <c r="Z168" s="209">
        <v>0</v>
      </c>
      <c r="AA168" s="209">
        <v>0</v>
      </c>
      <c r="AB168" s="209">
        <v>0</v>
      </c>
      <c r="AC168" s="209">
        <v>0</v>
      </c>
      <c r="AD168" s="209">
        <v>0</v>
      </c>
      <c r="AE168" s="209">
        <v>0</v>
      </c>
      <c r="AF168" s="209">
        <v>0</v>
      </c>
      <c r="AG168" s="209">
        <v>0</v>
      </c>
      <c r="AH168" s="209">
        <v>0</v>
      </c>
      <c r="AI168" s="209">
        <v>0</v>
      </c>
      <c r="AJ168" s="209">
        <v>0</v>
      </c>
      <c r="AK168" s="209">
        <v>0</v>
      </c>
      <c r="AL168" s="209">
        <v>0</v>
      </c>
      <c r="AM168" s="209">
        <v>0</v>
      </c>
      <c r="AN168" s="209">
        <v>0</v>
      </c>
      <c r="AO168" s="209">
        <v>0</v>
      </c>
      <c r="AP168" s="209">
        <v>0</v>
      </c>
      <c r="AQ168" s="209">
        <v>0</v>
      </c>
      <c r="AR168" s="209">
        <v>0</v>
      </c>
      <c r="AS168" s="209">
        <v>0</v>
      </c>
      <c r="AT168" s="209">
        <v>0</v>
      </c>
      <c r="AU168" s="209">
        <v>0</v>
      </c>
      <c r="AV168" s="209">
        <v>0</v>
      </c>
      <c r="AW168" s="209">
        <v>0</v>
      </c>
      <c r="AX168" s="209">
        <v>0</v>
      </c>
      <c r="AY168" s="209">
        <v>0</v>
      </c>
      <c r="AZ168" s="209">
        <v>0</v>
      </c>
      <c r="BA168" s="209">
        <v>0</v>
      </c>
      <c r="BB168" s="209">
        <v>0</v>
      </c>
      <c r="BC168" s="209">
        <v>0</v>
      </c>
      <c r="BD168" s="209">
        <v>0</v>
      </c>
      <c r="BE168" s="209">
        <v>0</v>
      </c>
      <c r="BF168" s="209">
        <v>0</v>
      </c>
      <c r="BG168" s="209">
        <v>0</v>
      </c>
      <c r="BH168" s="209">
        <v>0</v>
      </c>
      <c r="BI168" s="209">
        <v>0</v>
      </c>
      <c r="BJ168" s="209">
        <v>0</v>
      </c>
      <c r="BK168" s="209">
        <v>0</v>
      </c>
      <c r="BL168" s="209">
        <v>0</v>
      </c>
      <c r="BM168" s="209">
        <v>0</v>
      </c>
      <c r="BN168" s="209">
        <v>0</v>
      </c>
      <c r="BO168" s="209">
        <v>0</v>
      </c>
      <c r="BP168" s="209">
        <v>0</v>
      </c>
      <c r="BQ168" s="209">
        <v>0</v>
      </c>
      <c r="BR168" s="209">
        <v>0</v>
      </c>
      <c r="BS168" s="209">
        <v>0</v>
      </c>
      <c r="BT168" s="209">
        <v>0</v>
      </c>
      <c r="BU168" s="209">
        <v>0</v>
      </c>
      <c r="BV168" s="209">
        <v>0</v>
      </c>
      <c r="BW168" s="209">
        <v>0</v>
      </c>
      <c r="BX168" s="209">
        <v>0</v>
      </c>
      <c r="BY168" s="209">
        <v>0</v>
      </c>
      <c r="BZ168" s="209">
        <v>0</v>
      </c>
      <c r="CA168" s="209">
        <v>0</v>
      </c>
      <c r="CB168" s="209">
        <v>0</v>
      </c>
      <c r="CC168" s="209">
        <v>0</v>
      </c>
      <c r="CD168" s="209">
        <v>0</v>
      </c>
      <c r="CE168" s="209">
        <v>0</v>
      </c>
      <c r="CF168" s="209">
        <v>0</v>
      </c>
      <c r="CG168" s="209">
        <v>0</v>
      </c>
      <c r="CH168" s="209">
        <v>0</v>
      </c>
      <c r="CI168" s="209">
        <v>0</v>
      </c>
      <c r="CJ168" s="209">
        <v>0</v>
      </c>
      <c r="CK168" s="209">
        <v>0</v>
      </c>
      <c r="CL168" s="209">
        <v>0</v>
      </c>
      <c r="CM168" s="209">
        <v>0</v>
      </c>
      <c r="CN168" s="209">
        <v>0</v>
      </c>
      <c r="CO168" s="209">
        <v>0</v>
      </c>
      <c r="CP168" s="209">
        <v>0</v>
      </c>
      <c r="CQ168" s="209">
        <v>0</v>
      </c>
      <c r="CR168" s="209">
        <v>0</v>
      </c>
      <c r="CS168" s="209">
        <v>0</v>
      </c>
      <c r="CT168" s="209">
        <v>0</v>
      </c>
      <c r="CU168" s="209">
        <v>0</v>
      </c>
      <c r="CV168" s="209">
        <v>0</v>
      </c>
      <c r="CW168" s="210">
        <v>0</v>
      </c>
    </row>
    <row r="169" spans="1:201" s="72" customFormat="1" ht="20.100000000000001" customHeight="1" thickBot="1" x14ac:dyDescent="0.3">
      <c r="A169" s="113" t="s">
        <v>81</v>
      </c>
      <c r="B169" s="114">
        <f t="shared" ref="B169:AG169" si="145">ROUND(B15*(B164+B165)+B167+B168,2)</f>
        <v>0</v>
      </c>
      <c r="C169" s="201">
        <f t="shared" si="145"/>
        <v>0</v>
      </c>
      <c r="D169" s="201">
        <f t="shared" si="145"/>
        <v>0</v>
      </c>
      <c r="E169" s="201">
        <f t="shared" si="145"/>
        <v>0</v>
      </c>
      <c r="F169" s="201">
        <f t="shared" si="145"/>
        <v>0</v>
      </c>
      <c r="G169" s="201">
        <f t="shared" si="145"/>
        <v>0</v>
      </c>
      <c r="H169" s="201">
        <f t="shared" si="145"/>
        <v>0</v>
      </c>
      <c r="I169" s="201">
        <f t="shared" si="145"/>
        <v>0</v>
      </c>
      <c r="J169" s="201">
        <f t="shared" si="145"/>
        <v>0</v>
      </c>
      <c r="K169" s="201">
        <f t="shared" si="145"/>
        <v>0</v>
      </c>
      <c r="L169" s="201">
        <f t="shared" si="145"/>
        <v>0</v>
      </c>
      <c r="M169" s="201">
        <f t="shared" si="145"/>
        <v>0</v>
      </c>
      <c r="N169" s="201">
        <f t="shared" si="145"/>
        <v>0</v>
      </c>
      <c r="O169" s="201">
        <f t="shared" si="145"/>
        <v>0</v>
      </c>
      <c r="P169" s="201">
        <f t="shared" si="145"/>
        <v>0</v>
      </c>
      <c r="Q169" s="201">
        <f t="shared" si="145"/>
        <v>0</v>
      </c>
      <c r="R169" s="201">
        <f t="shared" si="145"/>
        <v>0</v>
      </c>
      <c r="S169" s="201">
        <f t="shared" si="145"/>
        <v>0</v>
      </c>
      <c r="T169" s="201">
        <f t="shared" si="145"/>
        <v>0</v>
      </c>
      <c r="U169" s="201">
        <f t="shared" si="145"/>
        <v>0</v>
      </c>
      <c r="V169" s="201">
        <f t="shared" si="145"/>
        <v>0</v>
      </c>
      <c r="W169" s="201">
        <f t="shared" si="145"/>
        <v>0</v>
      </c>
      <c r="X169" s="201">
        <f t="shared" si="145"/>
        <v>0</v>
      </c>
      <c r="Y169" s="201">
        <f t="shared" si="145"/>
        <v>0</v>
      </c>
      <c r="Z169" s="201">
        <f t="shared" si="145"/>
        <v>0</v>
      </c>
      <c r="AA169" s="201">
        <f t="shared" si="145"/>
        <v>0</v>
      </c>
      <c r="AB169" s="201">
        <f t="shared" si="145"/>
        <v>0</v>
      </c>
      <c r="AC169" s="201">
        <f t="shared" si="145"/>
        <v>0</v>
      </c>
      <c r="AD169" s="201">
        <f t="shared" si="145"/>
        <v>0</v>
      </c>
      <c r="AE169" s="201">
        <f t="shared" si="145"/>
        <v>0</v>
      </c>
      <c r="AF169" s="201">
        <f t="shared" si="145"/>
        <v>0</v>
      </c>
      <c r="AG169" s="201">
        <f t="shared" si="145"/>
        <v>0</v>
      </c>
      <c r="AH169" s="201">
        <f t="shared" ref="AH169:BM169" si="146">ROUND(AH15*(AH164+AH165)+AH167+AH168,2)</f>
        <v>0</v>
      </c>
      <c r="AI169" s="201">
        <f t="shared" si="146"/>
        <v>0</v>
      </c>
      <c r="AJ169" s="201">
        <f t="shared" si="146"/>
        <v>0</v>
      </c>
      <c r="AK169" s="201">
        <f t="shared" si="146"/>
        <v>0</v>
      </c>
      <c r="AL169" s="201">
        <f t="shared" si="146"/>
        <v>0</v>
      </c>
      <c r="AM169" s="201">
        <f t="shared" si="146"/>
        <v>0</v>
      </c>
      <c r="AN169" s="201">
        <f t="shared" si="146"/>
        <v>0</v>
      </c>
      <c r="AO169" s="201">
        <f t="shared" si="146"/>
        <v>0</v>
      </c>
      <c r="AP169" s="201">
        <f t="shared" si="146"/>
        <v>0</v>
      </c>
      <c r="AQ169" s="201">
        <f t="shared" si="146"/>
        <v>0</v>
      </c>
      <c r="AR169" s="201">
        <f t="shared" si="146"/>
        <v>0</v>
      </c>
      <c r="AS169" s="201">
        <f t="shared" si="146"/>
        <v>0</v>
      </c>
      <c r="AT169" s="201">
        <f t="shared" si="146"/>
        <v>0</v>
      </c>
      <c r="AU169" s="201">
        <f t="shared" si="146"/>
        <v>0</v>
      </c>
      <c r="AV169" s="201">
        <f t="shared" si="146"/>
        <v>0</v>
      </c>
      <c r="AW169" s="201">
        <f t="shared" si="146"/>
        <v>0</v>
      </c>
      <c r="AX169" s="201">
        <f t="shared" si="146"/>
        <v>0</v>
      </c>
      <c r="AY169" s="201">
        <f t="shared" si="146"/>
        <v>0</v>
      </c>
      <c r="AZ169" s="201">
        <f t="shared" si="146"/>
        <v>0</v>
      </c>
      <c r="BA169" s="201">
        <f t="shared" si="146"/>
        <v>0</v>
      </c>
      <c r="BB169" s="201">
        <f t="shared" si="146"/>
        <v>0</v>
      </c>
      <c r="BC169" s="201">
        <f t="shared" si="146"/>
        <v>0</v>
      </c>
      <c r="BD169" s="201">
        <f t="shared" si="146"/>
        <v>0</v>
      </c>
      <c r="BE169" s="201">
        <f t="shared" si="146"/>
        <v>0</v>
      </c>
      <c r="BF169" s="201">
        <f t="shared" si="146"/>
        <v>0</v>
      </c>
      <c r="BG169" s="201">
        <f t="shared" si="146"/>
        <v>0</v>
      </c>
      <c r="BH169" s="201">
        <f t="shared" si="146"/>
        <v>0</v>
      </c>
      <c r="BI169" s="201">
        <f t="shared" si="146"/>
        <v>0</v>
      </c>
      <c r="BJ169" s="201">
        <f t="shared" si="146"/>
        <v>0</v>
      </c>
      <c r="BK169" s="201">
        <f t="shared" si="146"/>
        <v>0</v>
      </c>
      <c r="BL169" s="201">
        <f t="shared" si="146"/>
        <v>0</v>
      </c>
      <c r="BM169" s="201">
        <f t="shared" si="146"/>
        <v>0</v>
      </c>
      <c r="BN169" s="201">
        <f t="shared" ref="BN169:CS169" si="147">ROUND(BN15*(BN164+BN165)+BN167+BN168,2)</f>
        <v>0</v>
      </c>
      <c r="BO169" s="201">
        <f t="shared" si="147"/>
        <v>0</v>
      </c>
      <c r="BP169" s="201">
        <f t="shared" si="147"/>
        <v>0</v>
      </c>
      <c r="BQ169" s="201">
        <f t="shared" si="147"/>
        <v>0</v>
      </c>
      <c r="BR169" s="201">
        <f t="shared" si="147"/>
        <v>0</v>
      </c>
      <c r="BS169" s="201">
        <f t="shared" si="147"/>
        <v>0</v>
      </c>
      <c r="BT169" s="201">
        <f t="shared" si="147"/>
        <v>0</v>
      </c>
      <c r="BU169" s="201">
        <f t="shared" si="147"/>
        <v>0</v>
      </c>
      <c r="BV169" s="201">
        <f t="shared" si="147"/>
        <v>0</v>
      </c>
      <c r="BW169" s="201">
        <f t="shared" si="147"/>
        <v>0</v>
      </c>
      <c r="BX169" s="201">
        <f t="shared" si="147"/>
        <v>0</v>
      </c>
      <c r="BY169" s="201">
        <f t="shared" si="147"/>
        <v>0</v>
      </c>
      <c r="BZ169" s="201">
        <f t="shared" si="147"/>
        <v>0</v>
      </c>
      <c r="CA169" s="201">
        <f t="shared" si="147"/>
        <v>0</v>
      </c>
      <c r="CB169" s="201">
        <f t="shared" si="147"/>
        <v>0</v>
      </c>
      <c r="CC169" s="201">
        <f t="shared" si="147"/>
        <v>0</v>
      </c>
      <c r="CD169" s="201">
        <f t="shared" si="147"/>
        <v>0</v>
      </c>
      <c r="CE169" s="201">
        <f t="shared" si="147"/>
        <v>0</v>
      </c>
      <c r="CF169" s="201">
        <f t="shared" si="147"/>
        <v>0</v>
      </c>
      <c r="CG169" s="201">
        <f t="shared" si="147"/>
        <v>0</v>
      </c>
      <c r="CH169" s="201">
        <f t="shared" si="147"/>
        <v>0</v>
      </c>
      <c r="CI169" s="201">
        <f t="shared" si="147"/>
        <v>0</v>
      </c>
      <c r="CJ169" s="201">
        <f t="shared" si="147"/>
        <v>0</v>
      </c>
      <c r="CK169" s="201">
        <f t="shared" si="147"/>
        <v>0</v>
      </c>
      <c r="CL169" s="201">
        <f t="shared" si="147"/>
        <v>0</v>
      </c>
      <c r="CM169" s="201">
        <f t="shared" si="147"/>
        <v>0</v>
      </c>
      <c r="CN169" s="201">
        <f t="shared" si="147"/>
        <v>0</v>
      </c>
      <c r="CO169" s="201">
        <f t="shared" si="147"/>
        <v>0</v>
      </c>
      <c r="CP169" s="201">
        <f t="shared" si="147"/>
        <v>0</v>
      </c>
      <c r="CQ169" s="201">
        <f t="shared" si="147"/>
        <v>0</v>
      </c>
      <c r="CR169" s="201">
        <f t="shared" si="147"/>
        <v>0</v>
      </c>
      <c r="CS169" s="201">
        <f t="shared" si="147"/>
        <v>0</v>
      </c>
      <c r="CT169" s="201">
        <f t="shared" ref="CT169:CW169" si="148">ROUND(CT15*(CT164+CT165)+CT167+CT168,2)</f>
        <v>0</v>
      </c>
      <c r="CU169" s="201">
        <f t="shared" si="148"/>
        <v>0</v>
      </c>
      <c r="CV169" s="201">
        <f t="shared" si="148"/>
        <v>0</v>
      </c>
      <c r="CW169" s="202">
        <f t="shared" si="148"/>
        <v>0</v>
      </c>
    </row>
    <row r="170" spans="1:201" s="67" customFormat="1" ht="9" customHeight="1" thickTop="1" thickBot="1" x14ac:dyDescent="0.3">
      <c r="A170" s="266"/>
      <c r="B170" s="240"/>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4"/>
      <c r="CX170" s="140"/>
      <c r="CY170" s="140"/>
      <c r="CZ170" s="140"/>
      <c r="DA170" s="140"/>
      <c r="DB170" s="140"/>
      <c r="DC170" s="140"/>
      <c r="DD170" s="140"/>
      <c r="DE170" s="140"/>
      <c r="DF170" s="140"/>
      <c r="DG170" s="140"/>
      <c r="DH170" s="140"/>
      <c r="DI170" s="140"/>
      <c r="DJ170" s="140"/>
      <c r="DK170" s="140"/>
      <c r="DL170" s="140"/>
      <c r="DM170" s="140"/>
      <c r="DN170" s="140"/>
      <c r="DO170" s="140"/>
      <c r="DP170" s="140"/>
      <c r="DQ170" s="140"/>
      <c r="DR170" s="140"/>
      <c r="DS170" s="140"/>
      <c r="DT170" s="140"/>
      <c r="DU170" s="140"/>
      <c r="DV170" s="140"/>
      <c r="DW170" s="140"/>
      <c r="DX170" s="140"/>
      <c r="DY170" s="140"/>
      <c r="DZ170" s="140"/>
      <c r="EA170" s="140"/>
      <c r="EB170" s="140"/>
      <c r="EC170" s="140"/>
      <c r="ED170" s="140"/>
      <c r="EE170" s="140"/>
      <c r="EF170" s="140"/>
      <c r="EG170" s="140"/>
      <c r="EH170" s="140"/>
      <c r="EI170" s="140"/>
      <c r="EJ170" s="140"/>
      <c r="EK170" s="140"/>
      <c r="EL170" s="140"/>
      <c r="EM170" s="140"/>
      <c r="EN170" s="140"/>
      <c r="EO170" s="140"/>
      <c r="EP170" s="140"/>
      <c r="EQ170" s="140"/>
      <c r="ER170" s="140"/>
      <c r="ES170" s="140"/>
      <c r="ET170" s="140"/>
      <c r="EU170" s="140"/>
      <c r="EV170" s="140"/>
      <c r="EW170" s="140"/>
      <c r="EX170" s="140"/>
      <c r="EY170" s="140"/>
      <c r="EZ170" s="140"/>
      <c r="FA170" s="140"/>
      <c r="FB170" s="140"/>
      <c r="FC170" s="140"/>
      <c r="FD170" s="140"/>
      <c r="FE170" s="140"/>
      <c r="FF170" s="140"/>
      <c r="FG170" s="140"/>
      <c r="FH170" s="140"/>
      <c r="FI170" s="140"/>
      <c r="FJ170" s="140"/>
      <c r="FK170" s="140"/>
      <c r="FL170" s="140"/>
      <c r="FM170" s="140"/>
      <c r="FN170" s="140"/>
      <c r="FO170" s="140"/>
      <c r="FP170" s="140"/>
      <c r="FQ170" s="140"/>
      <c r="FR170" s="140"/>
      <c r="FS170" s="140"/>
      <c r="FT170" s="140"/>
      <c r="FU170" s="140"/>
      <c r="FV170" s="140"/>
      <c r="FW170" s="140"/>
      <c r="FX170" s="140"/>
      <c r="FY170" s="140"/>
      <c r="FZ170" s="140"/>
      <c r="GA170" s="140"/>
      <c r="GB170" s="140"/>
      <c r="GC170" s="140"/>
      <c r="GD170" s="140"/>
      <c r="GE170" s="140"/>
      <c r="GF170" s="140"/>
      <c r="GG170" s="140"/>
      <c r="GH170" s="140"/>
      <c r="GI170" s="140"/>
      <c r="GJ170" s="140"/>
      <c r="GK170" s="140"/>
      <c r="GL170" s="140"/>
      <c r="GM170" s="140"/>
      <c r="GN170" s="140"/>
      <c r="GO170" s="140"/>
      <c r="GP170" s="140"/>
      <c r="GQ170" s="140"/>
      <c r="GR170" s="140"/>
      <c r="GS170" s="140"/>
    </row>
    <row r="171" spans="1:201" s="427" customFormat="1" ht="24.95" customHeight="1" thickTop="1" x14ac:dyDescent="0.25">
      <c r="A171" s="425" t="s">
        <v>118</v>
      </c>
      <c r="B171" s="426" t="str">
        <f t="shared" ref="B171:AG171" si="149">IF(B1="","",(IF((ROUND(B177,2))&lt;=B17,"BDKS ok", "BDKS nicht ok")))</f>
        <v/>
      </c>
      <c r="C171" s="426" t="str">
        <f t="shared" si="149"/>
        <v/>
      </c>
      <c r="D171" s="426" t="str">
        <f t="shared" si="149"/>
        <v/>
      </c>
      <c r="E171" s="426" t="str">
        <f t="shared" si="149"/>
        <v/>
      </c>
      <c r="F171" s="426" t="str">
        <f t="shared" si="149"/>
        <v/>
      </c>
      <c r="G171" s="426" t="str">
        <f t="shared" si="149"/>
        <v/>
      </c>
      <c r="H171" s="426" t="str">
        <f t="shared" si="149"/>
        <v/>
      </c>
      <c r="I171" s="426" t="str">
        <f t="shared" si="149"/>
        <v/>
      </c>
      <c r="J171" s="426" t="str">
        <f t="shared" si="149"/>
        <v/>
      </c>
      <c r="K171" s="426" t="str">
        <f t="shared" si="149"/>
        <v/>
      </c>
      <c r="L171" s="426" t="str">
        <f t="shared" si="149"/>
        <v/>
      </c>
      <c r="M171" s="426" t="str">
        <f t="shared" si="149"/>
        <v/>
      </c>
      <c r="N171" s="426" t="str">
        <f t="shared" si="149"/>
        <v/>
      </c>
      <c r="O171" s="426" t="str">
        <f t="shared" si="149"/>
        <v/>
      </c>
      <c r="P171" s="426" t="str">
        <f t="shared" si="149"/>
        <v/>
      </c>
      <c r="Q171" s="426" t="str">
        <f t="shared" si="149"/>
        <v/>
      </c>
      <c r="R171" s="426" t="str">
        <f t="shared" si="149"/>
        <v/>
      </c>
      <c r="S171" s="426" t="str">
        <f t="shared" si="149"/>
        <v/>
      </c>
      <c r="T171" s="426" t="str">
        <f t="shared" si="149"/>
        <v/>
      </c>
      <c r="U171" s="426" t="str">
        <f t="shared" si="149"/>
        <v/>
      </c>
      <c r="V171" s="426" t="str">
        <f t="shared" si="149"/>
        <v/>
      </c>
      <c r="W171" s="426" t="str">
        <f t="shared" si="149"/>
        <v/>
      </c>
      <c r="X171" s="426" t="str">
        <f t="shared" si="149"/>
        <v/>
      </c>
      <c r="Y171" s="426" t="str">
        <f t="shared" si="149"/>
        <v/>
      </c>
      <c r="Z171" s="426" t="str">
        <f t="shared" si="149"/>
        <v/>
      </c>
      <c r="AA171" s="426" t="str">
        <f t="shared" si="149"/>
        <v/>
      </c>
      <c r="AB171" s="426" t="str">
        <f t="shared" si="149"/>
        <v/>
      </c>
      <c r="AC171" s="426" t="str">
        <f t="shared" si="149"/>
        <v/>
      </c>
      <c r="AD171" s="426" t="str">
        <f t="shared" si="149"/>
        <v/>
      </c>
      <c r="AE171" s="426" t="str">
        <f t="shared" si="149"/>
        <v/>
      </c>
      <c r="AF171" s="426" t="str">
        <f t="shared" si="149"/>
        <v/>
      </c>
      <c r="AG171" s="426" t="str">
        <f t="shared" si="149"/>
        <v/>
      </c>
      <c r="AH171" s="426" t="str">
        <f t="shared" ref="AH171:BM171" si="150">IF(AH1="","",(IF((ROUND(AH177,2))&lt;=AH17,"BDKS ok", "BDKS nicht ok")))</f>
        <v/>
      </c>
      <c r="AI171" s="426" t="str">
        <f t="shared" si="150"/>
        <v/>
      </c>
      <c r="AJ171" s="426" t="str">
        <f t="shared" si="150"/>
        <v/>
      </c>
      <c r="AK171" s="426" t="str">
        <f t="shared" si="150"/>
        <v/>
      </c>
      <c r="AL171" s="426" t="str">
        <f t="shared" si="150"/>
        <v/>
      </c>
      <c r="AM171" s="426" t="str">
        <f t="shared" si="150"/>
        <v/>
      </c>
      <c r="AN171" s="426" t="str">
        <f t="shared" si="150"/>
        <v/>
      </c>
      <c r="AO171" s="426" t="str">
        <f t="shared" si="150"/>
        <v/>
      </c>
      <c r="AP171" s="426" t="str">
        <f t="shared" si="150"/>
        <v/>
      </c>
      <c r="AQ171" s="426" t="str">
        <f t="shared" si="150"/>
        <v/>
      </c>
      <c r="AR171" s="426" t="str">
        <f t="shared" si="150"/>
        <v/>
      </c>
      <c r="AS171" s="426" t="str">
        <f t="shared" si="150"/>
        <v/>
      </c>
      <c r="AT171" s="426" t="str">
        <f t="shared" si="150"/>
        <v/>
      </c>
      <c r="AU171" s="426" t="str">
        <f t="shared" si="150"/>
        <v/>
      </c>
      <c r="AV171" s="426" t="str">
        <f t="shared" si="150"/>
        <v/>
      </c>
      <c r="AW171" s="426" t="str">
        <f t="shared" si="150"/>
        <v/>
      </c>
      <c r="AX171" s="426" t="str">
        <f t="shared" si="150"/>
        <v/>
      </c>
      <c r="AY171" s="426" t="str">
        <f t="shared" si="150"/>
        <v/>
      </c>
      <c r="AZ171" s="426" t="str">
        <f t="shared" si="150"/>
        <v/>
      </c>
      <c r="BA171" s="426" t="str">
        <f t="shared" si="150"/>
        <v/>
      </c>
      <c r="BB171" s="426" t="str">
        <f t="shared" si="150"/>
        <v/>
      </c>
      <c r="BC171" s="426" t="str">
        <f t="shared" si="150"/>
        <v/>
      </c>
      <c r="BD171" s="426" t="str">
        <f t="shared" si="150"/>
        <v/>
      </c>
      <c r="BE171" s="426" t="str">
        <f t="shared" si="150"/>
        <v/>
      </c>
      <c r="BF171" s="426" t="str">
        <f t="shared" si="150"/>
        <v/>
      </c>
      <c r="BG171" s="426" t="str">
        <f t="shared" si="150"/>
        <v/>
      </c>
      <c r="BH171" s="426" t="str">
        <f t="shared" si="150"/>
        <v/>
      </c>
      <c r="BI171" s="426" t="str">
        <f t="shared" si="150"/>
        <v/>
      </c>
      <c r="BJ171" s="426" t="str">
        <f t="shared" si="150"/>
        <v/>
      </c>
      <c r="BK171" s="426" t="str">
        <f t="shared" si="150"/>
        <v/>
      </c>
      <c r="BL171" s="426" t="str">
        <f t="shared" si="150"/>
        <v/>
      </c>
      <c r="BM171" s="426" t="str">
        <f t="shared" si="150"/>
        <v/>
      </c>
      <c r="BN171" s="426" t="str">
        <f t="shared" ref="BN171:CW171" si="151">IF(BN1="","",(IF((ROUND(BN177,2))&lt;=BN17,"BDKS ok", "BDKS nicht ok")))</f>
        <v/>
      </c>
      <c r="BO171" s="426" t="str">
        <f t="shared" si="151"/>
        <v/>
      </c>
      <c r="BP171" s="426" t="str">
        <f t="shared" si="151"/>
        <v/>
      </c>
      <c r="BQ171" s="426" t="str">
        <f t="shared" si="151"/>
        <v/>
      </c>
      <c r="BR171" s="426" t="str">
        <f t="shared" si="151"/>
        <v/>
      </c>
      <c r="BS171" s="426" t="str">
        <f t="shared" si="151"/>
        <v/>
      </c>
      <c r="BT171" s="426" t="str">
        <f t="shared" si="151"/>
        <v/>
      </c>
      <c r="BU171" s="426" t="str">
        <f t="shared" si="151"/>
        <v/>
      </c>
      <c r="BV171" s="426" t="str">
        <f t="shared" si="151"/>
        <v/>
      </c>
      <c r="BW171" s="426" t="str">
        <f t="shared" si="151"/>
        <v/>
      </c>
      <c r="BX171" s="426" t="str">
        <f t="shared" si="151"/>
        <v/>
      </c>
      <c r="BY171" s="426" t="str">
        <f t="shared" si="151"/>
        <v/>
      </c>
      <c r="BZ171" s="426" t="str">
        <f t="shared" si="151"/>
        <v/>
      </c>
      <c r="CA171" s="426" t="str">
        <f t="shared" si="151"/>
        <v/>
      </c>
      <c r="CB171" s="426" t="str">
        <f t="shared" si="151"/>
        <v/>
      </c>
      <c r="CC171" s="426" t="str">
        <f t="shared" si="151"/>
        <v/>
      </c>
      <c r="CD171" s="426" t="str">
        <f t="shared" si="151"/>
        <v/>
      </c>
      <c r="CE171" s="426" t="str">
        <f t="shared" si="151"/>
        <v/>
      </c>
      <c r="CF171" s="426" t="str">
        <f t="shared" si="151"/>
        <v/>
      </c>
      <c r="CG171" s="426" t="str">
        <f t="shared" si="151"/>
        <v/>
      </c>
      <c r="CH171" s="426" t="str">
        <f t="shared" si="151"/>
        <v/>
      </c>
      <c r="CI171" s="426" t="str">
        <f t="shared" si="151"/>
        <v/>
      </c>
      <c r="CJ171" s="426" t="str">
        <f t="shared" si="151"/>
        <v/>
      </c>
      <c r="CK171" s="426" t="str">
        <f t="shared" si="151"/>
        <v/>
      </c>
      <c r="CL171" s="426" t="str">
        <f t="shared" si="151"/>
        <v/>
      </c>
      <c r="CM171" s="426" t="str">
        <f t="shared" si="151"/>
        <v/>
      </c>
      <c r="CN171" s="426" t="str">
        <f t="shared" si="151"/>
        <v/>
      </c>
      <c r="CO171" s="426" t="str">
        <f t="shared" si="151"/>
        <v/>
      </c>
      <c r="CP171" s="426" t="str">
        <f t="shared" si="151"/>
        <v/>
      </c>
      <c r="CQ171" s="426" t="str">
        <f t="shared" si="151"/>
        <v/>
      </c>
      <c r="CR171" s="426" t="str">
        <f t="shared" si="151"/>
        <v/>
      </c>
      <c r="CS171" s="426" t="str">
        <f t="shared" si="151"/>
        <v/>
      </c>
      <c r="CT171" s="426" t="str">
        <f t="shared" si="151"/>
        <v/>
      </c>
      <c r="CU171" s="426" t="str">
        <f t="shared" si="151"/>
        <v/>
      </c>
      <c r="CV171" s="426" t="str">
        <f t="shared" si="151"/>
        <v/>
      </c>
      <c r="CW171" s="428" t="str">
        <f t="shared" si="151"/>
        <v/>
      </c>
    </row>
    <row r="172" spans="1:201" s="72" customFormat="1" ht="24.95" hidden="1" customHeight="1" x14ac:dyDescent="0.25">
      <c r="A172" s="274" t="s">
        <v>82</v>
      </c>
      <c r="B172" s="259">
        <f t="shared" ref="B172" si="152">ROUND(B160-B169,2)</f>
        <v>0</v>
      </c>
      <c r="C172" s="259">
        <f t="shared" ref="C172:BN172" si="153">ROUND(C160-C169,2)</f>
        <v>0</v>
      </c>
      <c r="D172" s="259">
        <f t="shared" si="153"/>
        <v>0</v>
      </c>
      <c r="E172" s="259">
        <f t="shared" si="153"/>
        <v>0</v>
      </c>
      <c r="F172" s="259">
        <f t="shared" si="153"/>
        <v>0</v>
      </c>
      <c r="G172" s="259">
        <f t="shared" si="153"/>
        <v>0</v>
      </c>
      <c r="H172" s="259">
        <f t="shared" si="153"/>
        <v>0</v>
      </c>
      <c r="I172" s="259">
        <f t="shared" si="153"/>
        <v>0</v>
      </c>
      <c r="J172" s="259">
        <f t="shared" si="153"/>
        <v>0</v>
      </c>
      <c r="K172" s="259">
        <f t="shared" si="153"/>
        <v>0</v>
      </c>
      <c r="L172" s="259">
        <f t="shared" si="153"/>
        <v>0</v>
      </c>
      <c r="M172" s="259">
        <f t="shared" si="153"/>
        <v>0</v>
      </c>
      <c r="N172" s="259">
        <f t="shared" si="153"/>
        <v>0</v>
      </c>
      <c r="O172" s="259">
        <f t="shared" si="153"/>
        <v>0</v>
      </c>
      <c r="P172" s="259">
        <f t="shared" si="153"/>
        <v>0</v>
      </c>
      <c r="Q172" s="259">
        <f t="shared" si="153"/>
        <v>0</v>
      </c>
      <c r="R172" s="259">
        <f t="shared" si="153"/>
        <v>0</v>
      </c>
      <c r="S172" s="259">
        <f t="shared" si="153"/>
        <v>0</v>
      </c>
      <c r="T172" s="259">
        <f t="shared" si="153"/>
        <v>0</v>
      </c>
      <c r="U172" s="259">
        <f t="shared" si="153"/>
        <v>0</v>
      </c>
      <c r="V172" s="259">
        <f t="shared" si="153"/>
        <v>0</v>
      </c>
      <c r="W172" s="259">
        <f t="shared" si="153"/>
        <v>0</v>
      </c>
      <c r="X172" s="259">
        <f t="shared" si="153"/>
        <v>0</v>
      </c>
      <c r="Y172" s="259">
        <f t="shared" si="153"/>
        <v>0</v>
      </c>
      <c r="Z172" s="259">
        <f t="shared" si="153"/>
        <v>0</v>
      </c>
      <c r="AA172" s="259">
        <f t="shared" si="153"/>
        <v>0</v>
      </c>
      <c r="AB172" s="259">
        <f t="shared" si="153"/>
        <v>0</v>
      </c>
      <c r="AC172" s="259">
        <f t="shared" si="153"/>
        <v>0</v>
      </c>
      <c r="AD172" s="259">
        <f t="shared" si="153"/>
        <v>0</v>
      </c>
      <c r="AE172" s="259">
        <f t="shared" si="153"/>
        <v>0</v>
      </c>
      <c r="AF172" s="259">
        <f t="shared" si="153"/>
        <v>0</v>
      </c>
      <c r="AG172" s="259">
        <f t="shared" si="153"/>
        <v>0</v>
      </c>
      <c r="AH172" s="259">
        <f t="shared" si="153"/>
        <v>0</v>
      </c>
      <c r="AI172" s="259">
        <f t="shared" si="153"/>
        <v>0</v>
      </c>
      <c r="AJ172" s="259">
        <f t="shared" si="153"/>
        <v>0</v>
      </c>
      <c r="AK172" s="259">
        <f t="shared" si="153"/>
        <v>0</v>
      </c>
      <c r="AL172" s="259">
        <f t="shared" si="153"/>
        <v>0</v>
      </c>
      <c r="AM172" s="259">
        <f t="shared" si="153"/>
        <v>0</v>
      </c>
      <c r="AN172" s="259">
        <f t="shared" si="153"/>
        <v>0</v>
      </c>
      <c r="AO172" s="259">
        <f t="shared" si="153"/>
        <v>0</v>
      </c>
      <c r="AP172" s="259">
        <f t="shared" si="153"/>
        <v>0</v>
      </c>
      <c r="AQ172" s="259">
        <f t="shared" si="153"/>
        <v>0</v>
      </c>
      <c r="AR172" s="259">
        <f t="shared" si="153"/>
        <v>0</v>
      </c>
      <c r="AS172" s="259">
        <f t="shared" si="153"/>
        <v>0</v>
      </c>
      <c r="AT172" s="259">
        <f t="shared" si="153"/>
        <v>0</v>
      </c>
      <c r="AU172" s="259">
        <f t="shared" si="153"/>
        <v>0</v>
      </c>
      <c r="AV172" s="259">
        <f t="shared" si="153"/>
        <v>0</v>
      </c>
      <c r="AW172" s="259">
        <f t="shared" si="153"/>
        <v>0</v>
      </c>
      <c r="AX172" s="259">
        <f t="shared" si="153"/>
        <v>0</v>
      </c>
      <c r="AY172" s="259">
        <f t="shared" si="153"/>
        <v>0</v>
      </c>
      <c r="AZ172" s="259">
        <f t="shared" si="153"/>
        <v>0</v>
      </c>
      <c r="BA172" s="259">
        <f t="shared" si="153"/>
        <v>0</v>
      </c>
      <c r="BB172" s="259">
        <f t="shared" si="153"/>
        <v>0</v>
      </c>
      <c r="BC172" s="259">
        <f t="shared" si="153"/>
        <v>0</v>
      </c>
      <c r="BD172" s="259">
        <f t="shared" si="153"/>
        <v>0</v>
      </c>
      <c r="BE172" s="259">
        <f t="shared" si="153"/>
        <v>0</v>
      </c>
      <c r="BF172" s="259">
        <f t="shared" si="153"/>
        <v>0</v>
      </c>
      <c r="BG172" s="259">
        <f t="shared" si="153"/>
        <v>0</v>
      </c>
      <c r="BH172" s="259">
        <f t="shared" si="153"/>
        <v>0</v>
      </c>
      <c r="BI172" s="259">
        <f t="shared" si="153"/>
        <v>0</v>
      </c>
      <c r="BJ172" s="259">
        <f t="shared" si="153"/>
        <v>0</v>
      </c>
      <c r="BK172" s="259">
        <f t="shared" si="153"/>
        <v>0</v>
      </c>
      <c r="BL172" s="259">
        <f t="shared" si="153"/>
        <v>0</v>
      </c>
      <c r="BM172" s="259">
        <f t="shared" si="153"/>
        <v>0</v>
      </c>
      <c r="BN172" s="259">
        <f t="shared" si="153"/>
        <v>0</v>
      </c>
      <c r="BO172" s="259">
        <f t="shared" ref="BO172:CW172" si="154">ROUND(BO160-BO169,2)</f>
        <v>0</v>
      </c>
      <c r="BP172" s="259">
        <f t="shared" si="154"/>
        <v>0</v>
      </c>
      <c r="BQ172" s="259">
        <f t="shared" si="154"/>
        <v>0</v>
      </c>
      <c r="BR172" s="259">
        <f t="shared" si="154"/>
        <v>0</v>
      </c>
      <c r="BS172" s="259">
        <f t="shared" si="154"/>
        <v>0</v>
      </c>
      <c r="BT172" s="259">
        <f t="shared" si="154"/>
        <v>0</v>
      </c>
      <c r="BU172" s="259">
        <f t="shared" si="154"/>
        <v>0</v>
      </c>
      <c r="BV172" s="259">
        <f t="shared" si="154"/>
        <v>0</v>
      </c>
      <c r="BW172" s="259">
        <f t="shared" si="154"/>
        <v>0</v>
      </c>
      <c r="BX172" s="259">
        <f t="shared" si="154"/>
        <v>0</v>
      </c>
      <c r="BY172" s="259">
        <f t="shared" si="154"/>
        <v>0</v>
      </c>
      <c r="BZ172" s="259">
        <f t="shared" si="154"/>
        <v>0</v>
      </c>
      <c r="CA172" s="259">
        <f t="shared" si="154"/>
        <v>0</v>
      </c>
      <c r="CB172" s="259">
        <f t="shared" si="154"/>
        <v>0</v>
      </c>
      <c r="CC172" s="259">
        <f t="shared" si="154"/>
        <v>0</v>
      </c>
      <c r="CD172" s="259">
        <f t="shared" si="154"/>
        <v>0</v>
      </c>
      <c r="CE172" s="259">
        <f t="shared" si="154"/>
        <v>0</v>
      </c>
      <c r="CF172" s="259">
        <f t="shared" si="154"/>
        <v>0</v>
      </c>
      <c r="CG172" s="259">
        <f t="shared" si="154"/>
        <v>0</v>
      </c>
      <c r="CH172" s="259">
        <f t="shared" si="154"/>
        <v>0</v>
      </c>
      <c r="CI172" s="259">
        <f t="shared" si="154"/>
        <v>0</v>
      </c>
      <c r="CJ172" s="259">
        <f t="shared" si="154"/>
        <v>0</v>
      </c>
      <c r="CK172" s="259">
        <f t="shared" si="154"/>
        <v>0</v>
      </c>
      <c r="CL172" s="259">
        <f t="shared" si="154"/>
        <v>0</v>
      </c>
      <c r="CM172" s="259">
        <f t="shared" si="154"/>
        <v>0</v>
      </c>
      <c r="CN172" s="259">
        <f t="shared" si="154"/>
        <v>0</v>
      </c>
      <c r="CO172" s="259">
        <f t="shared" si="154"/>
        <v>0</v>
      </c>
      <c r="CP172" s="259">
        <f t="shared" si="154"/>
        <v>0</v>
      </c>
      <c r="CQ172" s="259">
        <f t="shared" si="154"/>
        <v>0</v>
      </c>
      <c r="CR172" s="259">
        <f t="shared" si="154"/>
        <v>0</v>
      </c>
      <c r="CS172" s="259">
        <f t="shared" si="154"/>
        <v>0</v>
      </c>
      <c r="CT172" s="259">
        <f t="shared" si="154"/>
        <v>0</v>
      </c>
      <c r="CU172" s="259">
        <f t="shared" si="154"/>
        <v>0</v>
      </c>
      <c r="CV172" s="259">
        <f t="shared" si="154"/>
        <v>0</v>
      </c>
      <c r="CW172" s="259">
        <f t="shared" si="154"/>
        <v>0</v>
      </c>
    </row>
    <row r="173" spans="1:201" s="72" customFormat="1" ht="24.95" hidden="1" customHeight="1" x14ac:dyDescent="0.25">
      <c r="A173" s="274" t="s">
        <v>83</v>
      </c>
      <c r="B173" s="259">
        <f>ROUND(B172/B15,2)</f>
        <v>0</v>
      </c>
      <c r="C173" s="259">
        <f t="shared" ref="C173:BN173" si="155">ROUND(C172/C15,2)</f>
        <v>0</v>
      </c>
      <c r="D173" s="259">
        <f t="shared" si="155"/>
        <v>0</v>
      </c>
      <c r="E173" s="259">
        <f t="shared" si="155"/>
        <v>0</v>
      </c>
      <c r="F173" s="259">
        <f t="shared" si="155"/>
        <v>0</v>
      </c>
      <c r="G173" s="259">
        <f t="shared" si="155"/>
        <v>0</v>
      </c>
      <c r="H173" s="259">
        <f t="shared" si="155"/>
        <v>0</v>
      </c>
      <c r="I173" s="259">
        <f t="shared" si="155"/>
        <v>0</v>
      </c>
      <c r="J173" s="259">
        <f t="shared" si="155"/>
        <v>0</v>
      </c>
      <c r="K173" s="259">
        <f t="shared" si="155"/>
        <v>0</v>
      </c>
      <c r="L173" s="259">
        <f t="shared" si="155"/>
        <v>0</v>
      </c>
      <c r="M173" s="259">
        <f t="shared" si="155"/>
        <v>0</v>
      </c>
      <c r="N173" s="259">
        <f t="shared" si="155"/>
        <v>0</v>
      </c>
      <c r="O173" s="259">
        <f t="shared" si="155"/>
        <v>0</v>
      </c>
      <c r="P173" s="259">
        <f t="shared" si="155"/>
        <v>0</v>
      </c>
      <c r="Q173" s="259">
        <f t="shared" si="155"/>
        <v>0</v>
      </c>
      <c r="R173" s="259">
        <f t="shared" si="155"/>
        <v>0</v>
      </c>
      <c r="S173" s="259">
        <f t="shared" si="155"/>
        <v>0</v>
      </c>
      <c r="T173" s="259">
        <f t="shared" si="155"/>
        <v>0</v>
      </c>
      <c r="U173" s="259">
        <f t="shared" si="155"/>
        <v>0</v>
      </c>
      <c r="V173" s="259">
        <f t="shared" si="155"/>
        <v>0</v>
      </c>
      <c r="W173" s="259">
        <f t="shared" si="155"/>
        <v>0</v>
      </c>
      <c r="X173" s="259">
        <f t="shared" si="155"/>
        <v>0</v>
      </c>
      <c r="Y173" s="259">
        <f t="shared" si="155"/>
        <v>0</v>
      </c>
      <c r="Z173" s="259">
        <f t="shared" si="155"/>
        <v>0</v>
      </c>
      <c r="AA173" s="259">
        <f t="shared" si="155"/>
        <v>0</v>
      </c>
      <c r="AB173" s="259">
        <f t="shared" si="155"/>
        <v>0</v>
      </c>
      <c r="AC173" s="259">
        <f t="shared" si="155"/>
        <v>0</v>
      </c>
      <c r="AD173" s="259">
        <f t="shared" si="155"/>
        <v>0</v>
      </c>
      <c r="AE173" s="259">
        <f t="shared" si="155"/>
        <v>0</v>
      </c>
      <c r="AF173" s="259">
        <f t="shared" si="155"/>
        <v>0</v>
      </c>
      <c r="AG173" s="259">
        <f t="shared" si="155"/>
        <v>0</v>
      </c>
      <c r="AH173" s="259">
        <f t="shared" si="155"/>
        <v>0</v>
      </c>
      <c r="AI173" s="259">
        <f t="shared" si="155"/>
        <v>0</v>
      </c>
      <c r="AJ173" s="259">
        <f t="shared" si="155"/>
        <v>0</v>
      </c>
      <c r="AK173" s="259">
        <f t="shared" si="155"/>
        <v>0</v>
      </c>
      <c r="AL173" s="259">
        <f t="shared" si="155"/>
        <v>0</v>
      </c>
      <c r="AM173" s="259">
        <f t="shared" si="155"/>
        <v>0</v>
      </c>
      <c r="AN173" s="259">
        <f t="shared" si="155"/>
        <v>0</v>
      </c>
      <c r="AO173" s="259">
        <f t="shared" si="155"/>
        <v>0</v>
      </c>
      <c r="AP173" s="259">
        <f t="shared" si="155"/>
        <v>0</v>
      </c>
      <c r="AQ173" s="259">
        <f t="shared" si="155"/>
        <v>0</v>
      </c>
      <c r="AR173" s="259">
        <f t="shared" si="155"/>
        <v>0</v>
      </c>
      <c r="AS173" s="259">
        <f t="shared" si="155"/>
        <v>0</v>
      </c>
      <c r="AT173" s="259">
        <f t="shared" si="155"/>
        <v>0</v>
      </c>
      <c r="AU173" s="259">
        <f t="shared" si="155"/>
        <v>0</v>
      </c>
      <c r="AV173" s="259">
        <f t="shared" si="155"/>
        <v>0</v>
      </c>
      <c r="AW173" s="259">
        <f t="shared" si="155"/>
        <v>0</v>
      </c>
      <c r="AX173" s="259">
        <f t="shared" si="155"/>
        <v>0</v>
      </c>
      <c r="AY173" s="259">
        <f t="shared" si="155"/>
        <v>0</v>
      </c>
      <c r="AZ173" s="259">
        <f t="shared" si="155"/>
        <v>0</v>
      </c>
      <c r="BA173" s="259">
        <f t="shared" si="155"/>
        <v>0</v>
      </c>
      <c r="BB173" s="259">
        <f t="shared" si="155"/>
        <v>0</v>
      </c>
      <c r="BC173" s="259">
        <f t="shared" si="155"/>
        <v>0</v>
      </c>
      <c r="BD173" s="259">
        <f t="shared" si="155"/>
        <v>0</v>
      </c>
      <c r="BE173" s="259">
        <f t="shared" si="155"/>
        <v>0</v>
      </c>
      <c r="BF173" s="259">
        <f t="shared" si="155"/>
        <v>0</v>
      </c>
      <c r="BG173" s="259">
        <f t="shared" si="155"/>
        <v>0</v>
      </c>
      <c r="BH173" s="259">
        <f t="shared" si="155"/>
        <v>0</v>
      </c>
      <c r="BI173" s="259">
        <f t="shared" si="155"/>
        <v>0</v>
      </c>
      <c r="BJ173" s="259">
        <f t="shared" si="155"/>
        <v>0</v>
      </c>
      <c r="BK173" s="259">
        <f t="shared" si="155"/>
        <v>0</v>
      </c>
      <c r="BL173" s="259">
        <f t="shared" si="155"/>
        <v>0</v>
      </c>
      <c r="BM173" s="259">
        <f t="shared" si="155"/>
        <v>0</v>
      </c>
      <c r="BN173" s="259">
        <f t="shared" si="155"/>
        <v>0</v>
      </c>
      <c r="BO173" s="259">
        <f t="shared" ref="BO173:CW173" si="156">ROUND(BO172/BO15,2)</f>
        <v>0</v>
      </c>
      <c r="BP173" s="259">
        <f t="shared" si="156"/>
        <v>0</v>
      </c>
      <c r="BQ173" s="259">
        <f t="shared" si="156"/>
        <v>0</v>
      </c>
      <c r="BR173" s="259">
        <f t="shared" si="156"/>
        <v>0</v>
      </c>
      <c r="BS173" s="259">
        <f t="shared" si="156"/>
        <v>0</v>
      </c>
      <c r="BT173" s="259">
        <f t="shared" si="156"/>
        <v>0</v>
      </c>
      <c r="BU173" s="259">
        <f t="shared" si="156"/>
        <v>0</v>
      </c>
      <c r="BV173" s="259">
        <f t="shared" si="156"/>
        <v>0</v>
      </c>
      <c r="BW173" s="259">
        <f t="shared" si="156"/>
        <v>0</v>
      </c>
      <c r="BX173" s="259">
        <f t="shared" si="156"/>
        <v>0</v>
      </c>
      <c r="BY173" s="259">
        <f t="shared" si="156"/>
        <v>0</v>
      </c>
      <c r="BZ173" s="259">
        <f t="shared" si="156"/>
        <v>0</v>
      </c>
      <c r="CA173" s="259">
        <f t="shared" si="156"/>
        <v>0</v>
      </c>
      <c r="CB173" s="259">
        <f t="shared" si="156"/>
        <v>0</v>
      </c>
      <c r="CC173" s="259">
        <f t="shared" si="156"/>
        <v>0</v>
      </c>
      <c r="CD173" s="259">
        <f t="shared" si="156"/>
        <v>0</v>
      </c>
      <c r="CE173" s="259">
        <f t="shared" si="156"/>
        <v>0</v>
      </c>
      <c r="CF173" s="259">
        <f t="shared" si="156"/>
        <v>0</v>
      </c>
      <c r="CG173" s="259">
        <f t="shared" si="156"/>
        <v>0</v>
      </c>
      <c r="CH173" s="259">
        <f t="shared" si="156"/>
        <v>0</v>
      </c>
      <c r="CI173" s="259">
        <f t="shared" si="156"/>
        <v>0</v>
      </c>
      <c r="CJ173" s="259">
        <f t="shared" si="156"/>
        <v>0</v>
      </c>
      <c r="CK173" s="259">
        <f t="shared" si="156"/>
        <v>0</v>
      </c>
      <c r="CL173" s="259">
        <f t="shared" si="156"/>
        <v>0</v>
      </c>
      <c r="CM173" s="259">
        <f t="shared" si="156"/>
        <v>0</v>
      </c>
      <c r="CN173" s="259">
        <f t="shared" si="156"/>
        <v>0</v>
      </c>
      <c r="CO173" s="259">
        <f t="shared" si="156"/>
        <v>0</v>
      </c>
      <c r="CP173" s="259">
        <f t="shared" si="156"/>
        <v>0</v>
      </c>
      <c r="CQ173" s="259">
        <f t="shared" si="156"/>
        <v>0</v>
      </c>
      <c r="CR173" s="259">
        <f t="shared" si="156"/>
        <v>0</v>
      </c>
      <c r="CS173" s="259">
        <f t="shared" si="156"/>
        <v>0</v>
      </c>
      <c r="CT173" s="259">
        <f t="shared" si="156"/>
        <v>0</v>
      </c>
      <c r="CU173" s="259">
        <f t="shared" si="156"/>
        <v>0</v>
      </c>
      <c r="CV173" s="259">
        <f t="shared" si="156"/>
        <v>0</v>
      </c>
      <c r="CW173" s="259">
        <f t="shared" si="156"/>
        <v>0</v>
      </c>
    </row>
    <row r="174" spans="1:201" s="72" customFormat="1" ht="24.95" customHeight="1" x14ac:dyDescent="0.25">
      <c r="A174" s="128" t="s">
        <v>120</v>
      </c>
      <c r="B174" s="129">
        <f t="shared" ref="B174:BM174" si="157">B175*B15</f>
        <v>0</v>
      </c>
      <c r="C174" s="129">
        <f t="shared" si="157"/>
        <v>0</v>
      </c>
      <c r="D174" s="129">
        <f t="shared" si="157"/>
        <v>0</v>
      </c>
      <c r="E174" s="129">
        <f t="shared" si="157"/>
        <v>0</v>
      </c>
      <c r="F174" s="129">
        <f t="shared" si="157"/>
        <v>0</v>
      </c>
      <c r="G174" s="129">
        <f t="shared" si="157"/>
        <v>0</v>
      </c>
      <c r="H174" s="129">
        <f t="shared" si="157"/>
        <v>0</v>
      </c>
      <c r="I174" s="129">
        <f t="shared" si="157"/>
        <v>0</v>
      </c>
      <c r="J174" s="129">
        <f t="shared" si="157"/>
        <v>0</v>
      </c>
      <c r="K174" s="129">
        <f t="shared" si="157"/>
        <v>0</v>
      </c>
      <c r="L174" s="129">
        <f t="shared" si="157"/>
        <v>0</v>
      </c>
      <c r="M174" s="129">
        <f t="shared" si="157"/>
        <v>0</v>
      </c>
      <c r="N174" s="129">
        <f t="shared" si="157"/>
        <v>0</v>
      </c>
      <c r="O174" s="129">
        <f t="shared" si="157"/>
        <v>0</v>
      </c>
      <c r="P174" s="129">
        <f t="shared" si="157"/>
        <v>0</v>
      </c>
      <c r="Q174" s="129">
        <f t="shared" si="157"/>
        <v>0</v>
      </c>
      <c r="R174" s="129">
        <f t="shared" si="157"/>
        <v>0</v>
      </c>
      <c r="S174" s="129">
        <f t="shared" si="157"/>
        <v>0</v>
      </c>
      <c r="T174" s="129">
        <f t="shared" si="157"/>
        <v>0</v>
      </c>
      <c r="U174" s="129">
        <f t="shared" si="157"/>
        <v>0</v>
      </c>
      <c r="V174" s="129">
        <f t="shared" si="157"/>
        <v>0</v>
      </c>
      <c r="W174" s="129">
        <f t="shared" si="157"/>
        <v>0</v>
      </c>
      <c r="X174" s="129">
        <f t="shared" si="157"/>
        <v>0</v>
      </c>
      <c r="Y174" s="129">
        <f t="shared" si="157"/>
        <v>0</v>
      </c>
      <c r="Z174" s="129">
        <f t="shared" si="157"/>
        <v>0</v>
      </c>
      <c r="AA174" s="129">
        <f t="shared" si="157"/>
        <v>0</v>
      </c>
      <c r="AB174" s="129">
        <f t="shared" si="157"/>
        <v>0</v>
      </c>
      <c r="AC174" s="129">
        <f t="shared" si="157"/>
        <v>0</v>
      </c>
      <c r="AD174" s="129">
        <f t="shared" si="157"/>
        <v>0</v>
      </c>
      <c r="AE174" s="129">
        <f t="shared" si="157"/>
        <v>0</v>
      </c>
      <c r="AF174" s="129">
        <f t="shared" si="157"/>
        <v>0</v>
      </c>
      <c r="AG174" s="129">
        <f t="shared" si="157"/>
        <v>0</v>
      </c>
      <c r="AH174" s="129">
        <f t="shared" si="157"/>
        <v>0</v>
      </c>
      <c r="AI174" s="129">
        <f t="shared" si="157"/>
        <v>0</v>
      </c>
      <c r="AJ174" s="129">
        <f t="shared" si="157"/>
        <v>0</v>
      </c>
      <c r="AK174" s="129">
        <f t="shared" si="157"/>
        <v>0</v>
      </c>
      <c r="AL174" s="129">
        <f t="shared" si="157"/>
        <v>0</v>
      </c>
      <c r="AM174" s="129">
        <f t="shared" si="157"/>
        <v>0</v>
      </c>
      <c r="AN174" s="129">
        <f t="shared" si="157"/>
        <v>0</v>
      </c>
      <c r="AO174" s="129">
        <f t="shared" si="157"/>
        <v>0</v>
      </c>
      <c r="AP174" s="129">
        <f t="shared" si="157"/>
        <v>0</v>
      </c>
      <c r="AQ174" s="129">
        <f t="shared" si="157"/>
        <v>0</v>
      </c>
      <c r="AR174" s="129">
        <f t="shared" si="157"/>
        <v>0</v>
      </c>
      <c r="AS174" s="129">
        <f t="shared" si="157"/>
        <v>0</v>
      </c>
      <c r="AT174" s="129">
        <f t="shared" si="157"/>
        <v>0</v>
      </c>
      <c r="AU174" s="129">
        <f t="shared" si="157"/>
        <v>0</v>
      </c>
      <c r="AV174" s="129">
        <f t="shared" si="157"/>
        <v>0</v>
      </c>
      <c r="AW174" s="129">
        <f t="shared" si="157"/>
        <v>0</v>
      </c>
      <c r="AX174" s="129">
        <f t="shared" si="157"/>
        <v>0</v>
      </c>
      <c r="AY174" s="129">
        <f t="shared" si="157"/>
        <v>0</v>
      </c>
      <c r="AZ174" s="129">
        <f t="shared" si="157"/>
        <v>0</v>
      </c>
      <c r="BA174" s="129">
        <f t="shared" si="157"/>
        <v>0</v>
      </c>
      <c r="BB174" s="129">
        <f t="shared" si="157"/>
        <v>0</v>
      </c>
      <c r="BC174" s="129">
        <f t="shared" si="157"/>
        <v>0</v>
      </c>
      <c r="BD174" s="129">
        <f t="shared" si="157"/>
        <v>0</v>
      </c>
      <c r="BE174" s="129">
        <f t="shared" si="157"/>
        <v>0</v>
      </c>
      <c r="BF174" s="129">
        <f t="shared" si="157"/>
        <v>0</v>
      </c>
      <c r="BG174" s="129">
        <f t="shared" si="157"/>
        <v>0</v>
      </c>
      <c r="BH174" s="129">
        <f t="shared" si="157"/>
        <v>0</v>
      </c>
      <c r="BI174" s="129">
        <f t="shared" si="157"/>
        <v>0</v>
      </c>
      <c r="BJ174" s="129">
        <f t="shared" si="157"/>
        <v>0</v>
      </c>
      <c r="BK174" s="129">
        <f t="shared" si="157"/>
        <v>0</v>
      </c>
      <c r="BL174" s="129">
        <f t="shared" si="157"/>
        <v>0</v>
      </c>
      <c r="BM174" s="129">
        <f t="shared" si="157"/>
        <v>0</v>
      </c>
      <c r="BN174" s="129">
        <f t="shared" ref="BN174:CW174" si="158">BN175*BN15</f>
        <v>0</v>
      </c>
      <c r="BO174" s="129">
        <f t="shared" si="158"/>
        <v>0</v>
      </c>
      <c r="BP174" s="129">
        <f t="shared" si="158"/>
        <v>0</v>
      </c>
      <c r="BQ174" s="129">
        <f t="shared" si="158"/>
        <v>0</v>
      </c>
      <c r="BR174" s="129">
        <f t="shared" si="158"/>
        <v>0</v>
      </c>
      <c r="BS174" s="129">
        <f t="shared" si="158"/>
        <v>0</v>
      </c>
      <c r="BT174" s="129">
        <f t="shared" si="158"/>
        <v>0</v>
      </c>
      <c r="BU174" s="129">
        <f t="shared" si="158"/>
        <v>0</v>
      </c>
      <c r="BV174" s="129">
        <f t="shared" si="158"/>
        <v>0</v>
      </c>
      <c r="BW174" s="129">
        <f t="shared" si="158"/>
        <v>0</v>
      </c>
      <c r="BX174" s="129">
        <f t="shared" si="158"/>
        <v>0</v>
      </c>
      <c r="BY174" s="129">
        <f t="shared" si="158"/>
        <v>0</v>
      </c>
      <c r="BZ174" s="129">
        <f t="shared" si="158"/>
        <v>0</v>
      </c>
      <c r="CA174" s="129">
        <f t="shared" si="158"/>
        <v>0</v>
      </c>
      <c r="CB174" s="129">
        <f t="shared" si="158"/>
        <v>0</v>
      </c>
      <c r="CC174" s="129">
        <f t="shared" si="158"/>
        <v>0</v>
      </c>
      <c r="CD174" s="129">
        <f t="shared" si="158"/>
        <v>0</v>
      </c>
      <c r="CE174" s="129">
        <f t="shared" si="158"/>
        <v>0</v>
      </c>
      <c r="CF174" s="129">
        <f t="shared" si="158"/>
        <v>0</v>
      </c>
      <c r="CG174" s="129">
        <f t="shared" si="158"/>
        <v>0</v>
      </c>
      <c r="CH174" s="129">
        <f t="shared" si="158"/>
        <v>0</v>
      </c>
      <c r="CI174" s="129">
        <f t="shared" si="158"/>
        <v>0</v>
      </c>
      <c r="CJ174" s="129">
        <f t="shared" si="158"/>
        <v>0</v>
      </c>
      <c r="CK174" s="129">
        <f t="shared" si="158"/>
        <v>0</v>
      </c>
      <c r="CL174" s="129">
        <f t="shared" si="158"/>
        <v>0</v>
      </c>
      <c r="CM174" s="129">
        <f t="shared" si="158"/>
        <v>0</v>
      </c>
      <c r="CN174" s="129">
        <f t="shared" si="158"/>
        <v>0</v>
      </c>
      <c r="CO174" s="129">
        <f t="shared" si="158"/>
        <v>0</v>
      </c>
      <c r="CP174" s="129">
        <f t="shared" si="158"/>
        <v>0</v>
      </c>
      <c r="CQ174" s="129">
        <f t="shared" si="158"/>
        <v>0</v>
      </c>
      <c r="CR174" s="129">
        <f t="shared" si="158"/>
        <v>0</v>
      </c>
      <c r="CS174" s="129">
        <f t="shared" si="158"/>
        <v>0</v>
      </c>
      <c r="CT174" s="129">
        <f t="shared" si="158"/>
        <v>0</v>
      </c>
      <c r="CU174" s="129">
        <f t="shared" si="158"/>
        <v>0</v>
      </c>
      <c r="CV174" s="129">
        <f t="shared" si="158"/>
        <v>0</v>
      </c>
      <c r="CW174" s="129">
        <f t="shared" si="158"/>
        <v>0</v>
      </c>
    </row>
    <row r="175" spans="1:201" s="72" customFormat="1" ht="24.95" customHeight="1" x14ac:dyDescent="0.25">
      <c r="A175" s="128" t="s">
        <v>119</v>
      </c>
      <c r="B175" s="129">
        <f t="shared" ref="B175" si="159">B176*B34</f>
        <v>0</v>
      </c>
      <c r="C175" s="129">
        <f t="shared" ref="C175:BN175" si="160">C176*C34</f>
        <v>0</v>
      </c>
      <c r="D175" s="129">
        <f t="shared" si="160"/>
        <v>0</v>
      </c>
      <c r="E175" s="129">
        <f t="shared" si="160"/>
        <v>0</v>
      </c>
      <c r="F175" s="129">
        <f t="shared" si="160"/>
        <v>0</v>
      </c>
      <c r="G175" s="129">
        <f t="shared" si="160"/>
        <v>0</v>
      </c>
      <c r="H175" s="129">
        <f t="shared" si="160"/>
        <v>0</v>
      </c>
      <c r="I175" s="129">
        <f t="shared" si="160"/>
        <v>0</v>
      </c>
      <c r="J175" s="129">
        <f t="shared" si="160"/>
        <v>0</v>
      </c>
      <c r="K175" s="129">
        <f t="shared" si="160"/>
        <v>0</v>
      </c>
      <c r="L175" s="129">
        <f t="shared" si="160"/>
        <v>0</v>
      </c>
      <c r="M175" s="129">
        <f t="shared" si="160"/>
        <v>0</v>
      </c>
      <c r="N175" s="129">
        <f t="shared" si="160"/>
        <v>0</v>
      </c>
      <c r="O175" s="129">
        <f t="shared" si="160"/>
        <v>0</v>
      </c>
      <c r="P175" s="129">
        <f t="shared" si="160"/>
        <v>0</v>
      </c>
      <c r="Q175" s="129">
        <f t="shared" si="160"/>
        <v>0</v>
      </c>
      <c r="R175" s="129">
        <f t="shared" si="160"/>
        <v>0</v>
      </c>
      <c r="S175" s="129">
        <f t="shared" si="160"/>
        <v>0</v>
      </c>
      <c r="T175" s="129">
        <f t="shared" si="160"/>
        <v>0</v>
      </c>
      <c r="U175" s="129">
        <f t="shared" si="160"/>
        <v>0</v>
      </c>
      <c r="V175" s="129">
        <f t="shared" si="160"/>
        <v>0</v>
      </c>
      <c r="W175" s="129">
        <f t="shared" si="160"/>
        <v>0</v>
      </c>
      <c r="X175" s="129">
        <f t="shared" si="160"/>
        <v>0</v>
      </c>
      <c r="Y175" s="129">
        <f t="shared" si="160"/>
        <v>0</v>
      </c>
      <c r="Z175" s="129">
        <f t="shared" si="160"/>
        <v>0</v>
      </c>
      <c r="AA175" s="129">
        <f t="shared" si="160"/>
        <v>0</v>
      </c>
      <c r="AB175" s="129">
        <f t="shared" si="160"/>
        <v>0</v>
      </c>
      <c r="AC175" s="129">
        <f t="shared" si="160"/>
        <v>0</v>
      </c>
      <c r="AD175" s="129">
        <f t="shared" si="160"/>
        <v>0</v>
      </c>
      <c r="AE175" s="129">
        <f t="shared" si="160"/>
        <v>0</v>
      </c>
      <c r="AF175" s="129">
        <f t="shared" si="160"/>
        <v>0</v>
      </c>
      <c r="AG175" s="129">
        <f t="shared" si="160"/>
        <v>0</v>
      </c>
      <c r="AH175" s="129">
        <f t="shared" si="160"/>
        <v>0</v>
      </c>
      <c r="AI175" s="129">
        <f t="shared" si="160"/>
        <v>0</v>
      </c>
      <c r="AJ175" s="129">
        <f t="shared" si="160"/>
        <v>0</v>
      </c>
      <c r="AK175" s="129">
        <f t="shared" si="160"/>
        <v>0</v>
      </c>
      <c r="AL175" s="129">
        <f t="shared" si="160"/>
        <v>0</v>
      </c>
      <c r="AM175" s="129">
        <f t="shared" si="160"/>
        <v>0</v>
      </c>
      <c r="AN175" s="129">
        <f t="shared" si="160"/>
        <v>0</v>
      </c>
      <c r="AO175" s="129">
        <f t="shared" si="160"/>
        <v>0</v>
      </c>
      <c r="AP175" s="129">
        <f t="shared" si="160"/>
        <v>0</v>
      </c>
      <c r="AQ175" s="129">
        <f t="shared" si="160"/>
        <v>0</v>
      </c>
      <c r="AR175" s="129">
        <f t="shared" si="160"/>
        <v>0</v>
      </c>
      <c r="AS175" s="129">
        <f t="shared" si="160"/>
        <v>0</v>
      </c>
      <c r="AT175" s="129">
        <f t="shared" si="160"/>
        <v>0</v>
      </c>
      <c r="AU175" s="129">
        <f t="shared" si="160"/>
        <v>0</v>
      </c>
      <c r="AV175" s="129">
        <f t="shared" si="160"/>
        <v>0</v>
      </c>
      <c r="AW175" s="129">
        <f t="shared" si="160"/>
        <v>0</v>
      </c>
      <c r="AX175" s="129">
        <f t="shared" si="160"/>
        <v>0</v>
      </c>
      <c r="AY175" s="129">
        <f t="shared" si="160"/>
        <v>0</v>
      </c>
      <c r="AZ175" s="129">
        <f t="shared" si="160"/>
        <v>0</v>
      </c>
      <c r="BA175" s="129">
        <f t="shared" si="160"/>
        <v>0</v>
      </c>
      <c r="BB175" s="129">
        <f t="shared" si="160"/>
        <v>0</v>
      </c>
      <c r="BC175" s="129">
        <f t="shared" si="160"/>
        <v>0</v>
      </c>
      <c r="BD175" s="129">
        <f t="shared" si="160"/>
        <v>0</v>
      </c>
      <c r="BE175" s="129">
        <f t="shared" si="160"/>
        <v>0</v>
      </c>
      <c r="BF175" s="129">
        <f t="shared" si="160"/>
        <v>0</v>
      </c>
      <c r="BG175" s="129">
        <f t="shared" si="160"/>
        <v>0</v>
      </c>
      <c r="BH175" s="129">
        <f t="shared" si="160"/>
        <v>0</v>
      </c>
      <c r="BI175" s="129">
        <f t="shared" si="160"/>
        <v>0</v>
      </c>
      <c r="BJ175" s="129">
        <f t="shared" si="160"/>
        <v>0</v>
      </c>
      <c r="BK175" s="129">
        <f t="shared" si="160"/>
        <v>0</v>
      </c>
      <c r="BL175" s="129">
        <f t="shared" si="160"/>
        <v>0</v>
      </c>
      <c r="BM175" s="129">
        <f t="shared" si="160"/>
        <v>0</v>
      </c>
      <c r="BN175" s="129">
        <f t="shared" si="160"/>
        <v>0</v>
      </c>
      <c r="BO175" s="129">
        <f t="shared" ref="BO175:CW175" si="161">BO176*BO34</f>
        <v>0</v>
      </c>
      <c r="BP175" s="129">
        <f t="shared" si="161"/>
        <v>0</v>
      </c>
      <c r="BQ175" s="129">
        <f t="shared" si="161"/>
        <v>0</v>
      </c>
      <c r="BR175" s="129">
        <f t="shared" si="161"/>
        <v>0</v>
      </c>
      <c r="BS175" s="129">
        <f t="shared" si="161"/>
        <v>0</v>
      </c>
      <c r="BT175" s="129">
        <f t="shared" si="161"/>
        <v>0</v>
      </c>
      <c r="BU175" s="129">
        <f t="shared" si="161"/>
        <v>0</v>
      </c>
      <c r="BV175" s="129">
        <f t="shared" si="161"/>
        <v>0</v>
      </c>
      <c r="BW175" s="129">
        <f t="shared" si="161"/>
        <v>0</v>
      </c>
      <c r="BX175" s="129">
        <f t="shared" si="161"/>
        <v>0</v>
      </c>
      <c r="BY175" s="129">
        <f t="shared" si="161"/>
        <v>0</v>
      </c>
      <c r="BZ175" s="129">
        <f t="shared" si="161"/>
        <v>0</v>
      </c>
      <c r="CA175" s="129">
        <f t="shared" si="161"/>
        <v>0</v>
      </c>
      <c r="CB175" s="129">
        <f t="shared" si="161"/>
        <v>0</v>
      </c>
      <c r="CC175" s="129">
        <f t="shared" si="161"/>
        <v>0</v>
      </c>
      <c r="CD175" s="129">
        <f t="shared" si="161"/>
        <v>0</v>
      </c>
      <c r="CE175" s="129">
        <f t="shared" si="161"/>
        <v>0</v>
      </c>
      <c r="CF175" s="129">
        <f t="shared" si="161"/>
        <v>0</v>
      </c>
      <c r="CG175" s="129">
        <f t="shared" si="161"/>
        <v>0</v>
      </c>
      <c r="CH175" s="129">
        <f t="shared" si="161"/>
        <v>0</v>
      </c>
      <c r="CI175" s="129">
        <f t="shared" si="161"/>
        <v>0</v>
      </c>
      <c r="CJ175" s="129">
        <f t="shared" si="161"/>
        <v>0</v>
      </c>
      <c r="CK175" s="129">
        <f t="shared" si="161"/>
        <v>0</v>
      </c>
      <c r="CL175" s="129">
        <f t="shared" si="161"/>
        <v>0</v>
      </c>
      <c r="CM175" s="129">
        <f t="shared" si="161"/>
        <v>0</v>
      </c>
      <c r="CN175" s="129">
        <f t="shared" si="161"/>
        <v>0</v>
      </c>
      <c r="CO175" s="129">
        <f t="shared" si="161"/>
        <v>0</v>
      </c>
      <c r="CP175" s="129">
        <f t="shared" si="161"/>
        <v>0</v>
      </c>
      <c r="CQ175" s="129">
        <f t="shared" si="161"/>
        <v>0</v>
      </c>
      <c r="CR175" s="129">
        <f t="shared" si="161"/>
        <v>0</v>
      </c>
      <c r="CS175" s="129">
        <f t="shared" si="161"/>
        <v>0</v>
      </c>
      <c r="CT175" s="129">
        <f t="shared" si="161"/>
        <v>0</v>
      </c>
      <c r="CU175" s="129">
        <f t="shared" si="161"/>
        <v>0</v>
      </c>
      <c r="CV175" s="129">
        <f t="shared" si="161"/>
        <v>0</v>
      </c>
      <c r="CW175" s="129">
        <f t="shared" si="161"/>
        <v>0</v>
      </c>
    </row>
    <row r="176" spans="1:201" s="72" customFormat="1" ht="24.95" hidden="1" customHeight="1" x14ac:dyDescent="0.25">
      <c r="A176" s="274" t="s">
        <v>299</v>
      </c>
      <c r="B176" s="435">
        <f>IF(B173=0,0,ROUND(B173/B34,2))</f>
        <v>0</v>
      </c>
      <c r="C176" s="435">
        <f t="shared" ref="C176:BN176" si="162">IF(C173=0,0,ROUND(C173/C34,2))</f>
        <v>0</v>
      </c>
      <c r="D176" s="435">
        <f t="shared" si="162"/>
        <v>0</v>
      </c>
      <c r="E176" s="435">
        <f t="shared" si="162"/>
        <v>0</v>
      </c>
      <c r="F176" s="435">
        <f t="shared" si="162"/>
        <v>0</v>
      </c>
      <c r="G176" s="435">
        <f t="shared" si="162"/>
        <v>0</v>
      </c>
      <c r="H176" s="435">
        <f t="shared" si="162"/>
        <v>0</v>
      </c>
      <c r="I176" s="435">
        <f t="shared" si="162"/>
        <v>0</v>
      </c>
      <c r="J176" s="435">
        <f t="shared" si="162"/>
        <v>0</v>
      </c>
      <c r="K176" s="435">
        <f t="shared" si="162"/>
        <v>0</v>
      </c>
      <c r="L176" s="435">
        <f t="shared" si="162"/>
        <v>0</v>
      </c>
      <c r="M176" s="435">
        <f t="shared" si="162"/>
        <v>0</v>
      </c>
      <c r="N176" s="435">
        <f t="shared" si="162"/>
        <v>0</v>
      </c>
      <c r="O176" s="435">
        <f t="shared" si="162"/>
        <v>0</v>
      </c>
      <c r="P176" s="435">
        <f t="shared" si="162"/>
        <v>0</v>
      </c>
      <c r="Q176" s="435">
        <f t="shared" si="162"/>
        <v>0</v>
      </c>
      <c r="R176" s="435">
        <f t="shared" si="162"/>
        <v>0</v>
      </c>
      <c r="S176" s="435">
        <f t="shared" si="162"/>
        <v>0</v>
      </c>
      <c r="T176" s="435">
        <f t="shared" si="162"/>
        <v>0</v>
      </c>
      <c r="U176" s="435">
        <f t="shared" si="162"/>
        <v>0</v>
      </c>
      <c r="V176" s="435">
        <f t="shared" si="162"/>
        <v>0</v>
      </c>
      <c r="W176" s="435">
        <f t="shared" si="162"/>
        <v>0</v>
      </c>
      <c r="X176" s="435">
        <f t="shared" si="162"/>
        <v>0</v>
      </c>
      <c r="Y176" s="435">
        <f t="shared" si="162"/>
        <v>0</v>
      </c>
      <c r="Z176" s="435">
        <f t="shared" si="162"/>
        <v>0</v>
      </c>
      <c r="AA176" s="435">
        <f t="shared" si="162"/>
        <v>0</v>
      </c>
      <c r="AB176" s="435">
        <f t="shared" si="162"/>
        <v>0</v>
      </c>
      <c r="AC176" s="435">
        <f t="shared" si="162"/>
        <v>0</v>
      </c>
      <c r="AD176" s="435">
        <f t="shared" si="162"/>
        <v>0</v>
      </c>
      <c r="AE176" s="435">
        <f t="shared" si="162"/>
        <v>0</v>
      </c>
      <c r="AF176" s="435">
        <f t="shared" si="162"/>
        <v>0</v>
      </c>
      <c r="AG176" s="435">
        <f t="shared" si="162"/>
        <v>0</v>
      </c>
      <c r="AH176" s="435">
        <f t="shared" si="162"/>
        <v>0</v>
      </c>
      <c r="AI176" s="435">
        <f t="shared" si="162"/>
        <v>0</v>
      </c>
      <c r="AJ176" s="435">
        <f t="shared" si="162"/>
        <v>0</v>
      </c>
      <c r="AK176" s="435">
        <f t="shared" si="162"/>
        <v>0</v>
      </c>
      <c r="AL176" s="435">
        <f t="shared" si="162"/>
        <v>0</v>
      </c>
      <c r="AM176" s="435">
        <f t="shared" si="162"/>
        <v>0</v>
      </c>
      <c r="AN176" s="435">
        <f t="shared" si="162"/>
        <v>0</v>
      </c>
      <c r="AO176" s="435">
        <f t="shared" si="162"/>
        <v>0</v>
      </c>
      <c r="AP176" s="435">
        <f t="shared" si="162"/>
        <v>0</v>
      </c>
      <c r="AQ176" s="435">
        <f t="shared" si="162"/>
        <v>0</v>
      </c>
      <c r="AR176" s="435">
        <f t="shared" si="162"/>
        <v>0</v>
      </c>
      <c r="AS176" s="435">
        <f t="shared" si="162"/>
        <v>0</v>
      </c>
      <c r="AT176" s="435">
        <f t="shared" si="162"/>
        <v>0</v>
      </c>
      <c r="AU176" s="435">
        <f t="shared" si="162"/>
        <v>0</v>
      </c>
      <c r="AV176" s="435">
        <f t="shared" si="162"/>
        <v>0</v>
      </c>
      <c r="AW176" s="435">
        <f t="shared" si="162"/>
        <v>0</v>
      </c>
      <c r="AX176" s="435">
        <f t="shared" si="162"/>
        <v>0</v>
      </c>
      <c r="AY176" s="435">
        <f t="shared" si="162"/>
        <v>0</v>
      </c>
      <c r="AZ176" s="435">
        <f t="shared" si="162"/>
        <v>0</v>
      </c>
      <c r="BA176" s="435">
        <f t="shared" si="162"/>
        <v>0</v>
      </c>
      <c r="BB176" s="435">
        <f t="shared" si="162"/>
        <v>0</v>
      </c>
      <c r="BC176" s="435">
        <f t="shared" si="162"/>
        <v>0</v>
      </c>
      <c r="BD176" s="435">
        <f t="shared" si="162"/>
        <v>0</v>
      </c>
      <c r="BE176" s="435">
        <f t="shared" si="162"/>
        <v>0</v>
      </c>
      <c r="BF176" s="435">
        <f t="shared" si="162"/>
        <v>0</v>
      </c>
      <c r="BG176" s="435">
        <f t="shared" si="162"/>
        <v>0</v>
      </c>
      <c r="BH176" s="435">
        <f t="shared" si="162"/>
        <v>0</v>
      </c>
      <c r="BI176" s="435">
        <f t="shared" si="162"/>
        <v>0</v>
      </c>
      <c r="BJ176" s="435">
        <f t="shared" si="162"/>
        <v>0</v>
      </c>
      <c r="BK176" s="435">
        <f t="shared" si="162"/>
        <v>0</v>
      </c>
      <c r="BL176" s="435">
        <f t="shared" si="162"/>
        <v>0</v>
      </c>
      <c r="BM176" s="435">
        <f t="shared" si="162"/>
        <v>0</v>
      </c>
      <c r="BN176" s="435">
        <f t="shared" si="162"/>
        <v>0</v>
      </c>
      <c r="BO176" s="435">
        <f t="shared" ref="BO176:CW176" si="163">IF(BO173=0,0,ROUND(BO173/BO34,2))</f>
        <v>0</v>
      </c>
      <c r="BP176" s="435">
        <f t="shared" si="163"/>
        <v>0</v>
      </c>
      <c r="BQ176" s="435">
        <f t="shared" si="163"/>
        <v>0</v>
      </c>
      <c r="BR176" s="435">
        <f t="shared" si="163"/>
        <v>0</v>
      </c>
      <c r="BS176" s="435">
        <f t="shared" si="163"/>
        <v>0</v>
      </c>
      <c r="BT176" s="435">
        <f t="shared" si="163"/>
        <v>0</v>
      </c>
      <c r="BU176" s="435">
        <f t="shared" si="163"/>
        <v>0</v>
      </c>
      <c r="BV176" s="435">
        <f t="shared" si="163"/>
        <v>0</v>
      </c>
      <c r="BW176" s="435">
        <f t="shared" si="163"/>
        <v>0</v>
      </c>
      <c r="BX176" s="435">
        <f t="shared" si="163"/>
        <v>0</v>
      </c>
      <c r="BY176" s="435">
        <f t="shared" si="163"/>
        <v>0</v>
      </c>
      <c r="BZ176" s="435">
        <f t="shared" si="163"/>
        <v>0</v>
      </c>
      <c r="CA176" s="435">
        <f t="shared" si="163"/>
        <v>0</v>
      </c>
      <c r="CB176" s="435">
        <f t="shared" si="163"/>
        <v>0</v>
      </c>
      <c r="CC176" s="435">
        <f t="shared" si="163"/>
        <v>0</v>
      </c>
      <c r="CD176" s="435">
        <f t="shared" si="163"/>
        <v>0</v>
      </c>
      <c r="CE176" s="435">
        <f t="shared" si="163"/>
        <v>0</v>
      </c>
      <c r="CF176" s="435">
        <f t="shared" si="163"/>
        <v>0</v>
      </c>
      <c r="CG176" s="435">
        <f t="shared" si="163"/>
        <v>0</v>
      </c>
      <c r="CH176" s="435">
        <f t="shared" si="163"/>
        <v>0</v>
      </c>
      <c r="CI176" s="435">
        <f t="shared" si="163"/>
        <v>0</v>
      </c>
      <c r="CJ176" s="435">
        <f t="shared" si="163"/>
        <v>0</v>
      </c>
      <c r="CK176" s="435">
        <f t="shared" si="163"/>
        <v>0</v>
      </c>
      <c r="CL176" s="435">
        <f t="shared" si="163"/>
        <v>0</v>
      </c>
      <c r="CM176" s="435">
        <f t="shared" si="163"/>
        <v>0</v>
      </c>
      <c r="CN176" s="435">
        <f t="shared" si="163"/>
        <v>0</v>
      </c>
      <c r="CO176" s="435">
        <f t="shared" si="163"/>
        <v>0</v>
      </c>
      <c r="CP176" s="435">
        <f t="shared" si="163"/>
        <v>0</v>
      </c>
      <c r="CQ176" s="435">
        <f t="shared" si="163"/>
        <v>0</v>
      </c>
      <c r="CR176" s="435">
        <f t="shared" si="163"/>
        <v>0</v>
      </c>
      <c r="CS176" s="435">
        <f t="shared" si="163"/>
        <v>0</v>
      </c>
      <c r="CT176" s="435">
        <f t="shared" si="163"/>
        <v>0</v>
      </c>
      <c r="CU176" s="435">
        <f t="shared" si="163"/>
        <v>0</v>
      </c>
      <c r="CV176" s="435">
        <f t="shared" si="163"/>
        <v>0</v>
      </c>
      <c r="CW176" s="435">
        <f t="shared" si="163"/>
        <v>0</v>
      </c>
    </row>
    <row r="177" spans="1:201" s="72" customFormat="1" ht="24.95" customHeight="1" x14ac:dyDescent="0.25">
      <c r="A177" s="130" t="s">
        <v>299</v>
      </c>
      <c r="B177" s="201">
        <f t="shared" ref="B177:BM177" si="164">IF(B173=0,0,ROUND(B173/B34,2))</f>
        <v>0</v>
      </c>
      <c r="C177" s="201">
        <f t="shared" si="164"/>
        <v>0</v>
      </c>
      <c r="D177" s="201">
        <f t="shared" si="164"/>
        <v>0</v>
      </c>
      <c r="E177" s="201">
        <f t="shared" si="164"/>
        <v>0</v>
      </c>
      <c r="F177" s="201">
        <f t="shared" si="164"/>
        <v>0</v>
      </c>
      <c r="G177" s="201">
        <f t="shared" si="164"/>
        <v>0</v>
      </c>
      <c r="H177" s="201">
        <f t="shared" si="164"/>
        <v>0</v>
      </c>
      <c r="I177" s="201">
        <f t="shared" si="164"/>
        <v>0</v>
      </c>
      <c r="J177" s="201">
        <f t="shared" si="164"/>
        <v>0</v>
      </c>
      <c r="K177" s="201">
        <f t="shared" si="164"/>
        <v>0</v>
      </c>
      <c r="L177" s="201">
        <f t="shared" si="164"/>
        <v>0</v>
      </c>
      <c r="M177" s="201">
        <f t="shared" si="164"/>
        <v>0</v>
      </c>
      <c r="N177" s="201">
        <f t="shared" si="164"/>
        <v>0</v>
      </c>
      <c r="O177" s="201">
        <f t="shared" si="164"/>
        <v>0</v>
      </c>
      <c r="P177" s="201">
        <f t="shared" si="164"/>
        <v>0</v>
      </c>
      <c r="Q177" s="201">
        <f t="shared" si="164"/>
        <v>0</v>
      </c>
      <c r="R177" s="201">
        <f t="shared" si="164"/>
        <v>0</v>
      </c>
      <c r="S177" s="201">
        <f t="shared" si="164"/>
        <v>0</v>
      </c>
      <c r="T177" s="201">
        <f t="shared" si="164"/>
        <v>0</v>
      </c>
      <c r="U177" s="201">
        <f t="shared" si="164"/>
        <v>0</v>
      </c>
      <c r="V177" s="201">
        <f t="shared" si="164"/>
        <v>0</v>
      </c>
      <c r="W177" s="201">
        <f t="shared" si="164"/>
        <v>0</v>
      </c>
      <c r="X177" s="201">
        <f t="shared" si="164"/>
        <v>0</v>
      </c>
      <c r="Y177" s="201">
        <f t="shared" si="164"/>
        <v>0</v>
      </c>
      <c r="Z177" s="201">
        <f t="shared" si="164"/>
        <v>0</v>
      </c>
      <c r="AA177" s="201">
        <f t="shared" si="164"/>
        <v>0</v>
      </c>
      <c r="AB177" s="201">
        <f t="shared" si="164"/>
        <v>0</v>
      </c>
      <c r="AC177" s="201">
        <f t="shared" si="164"/>
        <v>0</v>
      </c>
      <c r="AD177" s="201">
        <f t="shared" si="164"/>
        <v>0</v>
      </c>
      <c r="AE177" s="201">
        <f t="shared" si="164"/>
        <v>0</v>
      </c>
      <c r="AF177" s="201">
        <f t="shared" si="164"/>
        <v>0</v>
      </c>
      <c r="AG177" s="201">
        <f t="shared" si="164"/>
        <v>0</v>
      </c>
      <c r="AH177" s="201">
        <f t="shared" si="164"/>
        <v>0</v>
      </c>
      <c r="AI177" s="201">
        <f t="shared" si="164"/>
        <v>0</v>
      </c>
      <c r="AJ177" s="201">
        <f t="shared" si="164"/>
        <v>0</v>
      </c>
      <c r="AK177" s="201">
        <f t="shared" si="164"/>
        <v>0</v>
      </c>
      <c r="AL177" s="201">
        <f t="shared" si="164"/>
        <v>0</v>
      </c>
      <c r="AM177" s="201">
        <f t="shared" si="164"/>
        <v>0</v>
      </c>
      <c r="AN177" s="201">
        <f t="shared" si="164"/>
        <v>0</v>
      </c>
      <c r="AO177" s="201">
        <f t="shared" si="164"/>
        <v>0</v>
      </c>
      <c r="AP177" s="201">
        <f t="shared" si="164"/>
        <v>0</v>
      </c>
      <c r="AQ177" s="201">
        <f t="shared" si="164"/>
        <v>0</v>
      </c>
      <c r="AR177" s="201">
        <f t="shared" si="164"/>
        <v>0</v>
      </c>
      <c r="AS177" s="201">
        <f t="shared" si="164"/>
        <v>0</v>
      </c>
      <c r="AT177" s="201">
        <f t="shared" si="164"/>
        <v>0</v>
      </c>
      <c r="AU177" s="201">
        <f t="shared" si="164"/>
        <v>0</v>
      </c>
      <c r="AV177" s="201">
        <f t="shared" si="164"/>
        <v>0</v>
      </c>
      <c r="AW177" s="201">
        <f t="shared" si="164"/>
        <v>0</v>
      </c>
      <c r="AX177" s="201">
        <f t="shared" si="164"/>
        <v>0</v>
      </c>
      <c r="AY177" s="201">
        <f t="shared" si="164"/>
        <v>0</v>
      </c>
      <c r="AZ177" s="201">
        <f t="shared" si="164"/>
        <v>0</v>
      </c>
      <c r="BA177" s="201">
        <f t="shared" si="164"/>
        <v>0</v>
      </c>
      <c r="BB177" s="201">
        <f t="shared" si="164"/>
        <v>0</v>
      </c>
      <c r="BC177" s="201">
        <f t="shared" si="164"/>
        <v>0</v>
      </c>
      <c r="BD177" s="201">
        <f t="shared" si="164"/>
        <v>0</v>
      </c>
      <c r="BE177" s="201">
        <f t="shared" si="164"/>
        <v>0</v>
      </c>
      <c r="BF177" s="201">
        <f t="shared" si="164"/>
        <v>0</v>
      </c>
      <c r="BG177" s="201">
        <f t="shared" si="164"/>
        <v>0</v>
      </c>
      <c r="BH177" s="201">
        <f t="shared" si="164"/>
        <v>0</v>
      </c>
      <c r="BI177" s="201">
        <f t="shared" si="164"/>
        <v>0</v>
      </c>
      <c r="BJ177" s="201">
        <f t="shared" si="164"/>
        <v>0</v>
      </c>
      <c r="BK177" s="201">
        <f t="shared" si="164"/>
        <v>0</v>
      </c>
      <c r="BL177" s="201">
        <f t="shared" si="164"/>
        <v>0</v>
      </c>
      <c r="BM177" s="201">
        <f t="shared" si="164"/>
        <v>0</v>
      </c>
      <c r="BN177" s="201">
        <f t="shared" ref="BN177:CW177" si="165">IF(BN173=0,0,ROUND(BN173/BN34,2))</f>
        <v>0</v>
      </c>
      <c r="BO177" s="201">
        <f t="shared" si="165"/>
        <v>0</v>
      </c>
      <c r="BP177" s="201">
        <f t="shared" si="165"/>
        <v>0</v>
      </c>
      <c r="BQ177" s="201">
        <f t="shared" si="165"/>
        <v>0</v>
      </c>
      <c r="BR177" s="201">
        <f t="shared" si="165"/>
        <v>0</v>
      </c>
      <c r="BS177" s="201">
        <f t="shared" si="165"/>
        <v>0</v>
      </c>
      <c r="BT177" s="201">
        <f t="shared" si="165"/>
        <v>0</v>
      </c>
      <c r="BU177" s="201">
        <f t="shared" si="165"/>
        <v>0</v>
      </c>
      <c r="BV177" s="201">
        <f t="shared" si="165"/>
        <v>0</v>
      </c>
      <c r="BW177" s="201">
        <f t="shared" si="165"/>
        <v>0</v>
      </c>
      <c r="BX177" s="201">
        <f t="shared" si="165"/>
        <v>0</v>
      </c>
      <c r="BY177" s="201">
        <f t="shared" si="165"/>
        <v>0</v>
      </c>
      <c r="BZ177" s="201">
        <f t="shared" si="165"/>
        <v>0</v>
      </c>
      <c r="CA177" s="201">
        <f t="shared" si="165"/>
        <v>0</v>
      </c>
      <c r="CB177" s="201">
        <f t="shared" si="165"/>
        <v>0</v>
      </c>
      <c r="CC177" s="201">
        <f t="shared" si="165"/>
        <v>0</v>
      </c>
      <c r="CD177" s="201">
        <f t="shared" si="165"/>
        <v>0</v>
      </c>
      <c r="CE177" s="201">
        <f t="shared" si="165"/>
        <v>0</v>
      </c>
      <c r="CF177" s="201">
        <f t="shared" si="165"/>
        <v>0</v>
      </c>
      <c r="CG177" s="201">
        <f t="shared" si="165"/>
        <v>0</v>
      </c>
      <c r="CH177" s="201">
        <f t="shared" si="165"/>
        <v>0</v>
      </c>
      <c r="CI177" s="201">
        <f t="shared" si="165"/>
        <v>0</v>
      </c>
      <c r="CJ177" s="201">
        <f t="shared" si="165"/>
        <v>0</v>
      </c>
      <c r="CK177" s="201">
        <f t="shared" si="165"/>
        <v>0</v>
      </c>
      <c r="CL177" s="201">
        <f t="shared" si="165"/>
        <v>0</v>
      </c>
      <c r="CM177" s="201">
        <f t="shared" si="165"/>
        <v>0</v>
      </c>
      <c r="CN177" s="201">
        <f t="shared" si="165"/>
        <v>0</v>
      </c>
      <c r="CO177" s="201">
        <f t="shared" si="165"/>
        <v>0</v>
      </c>
      <c r="CP177" s="201">
        <f t="shared" si="165"/>
        <v>0</v>
      </c>
      <c r="CQ177" s="201">
        <f t="shared" si="165"/>
        <v>0</v>
      </c>
      <c r="CR177" s="201">
        <f t="shared" si="165"/>
        <v>0</v>
      </c>
      <c r="CS177" s="201">
        <f t="shared" si="165"/>
        <v>0</v>
      </c>
      <c r="CT177" s="201">
        <f t="shared" si="165"/>
        <v>0</v>
      </c>
      <c r="CU177" s="201">
        <f t="shared" si="165"/>
        <v>0</v>
      </c>
      <c r="CV177" s="201">
        <f t="shared" si="165"/>
        <v>0</v>
      </c>
      <c r="CW177" s="201">
        <f t="shared" si="165"/>
        <v>0</v>
      </c>
    </row>
    <row r="178" spans="1:201" s="72" customFormat="1" ht="24.95" customHeight="1" x14ac:dyDescent="0.25">
      <c r="A178" s="68" t="s">
        <v>249</v>
      </c>
      <c r="B178" s="69"/>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1"/>
    </row>
    <row r="179" spans="1:201" s="72" customFormat="1" ht="24.75" customHeight="1" x14ac:dyDescent="0.25">
      <c r="A179" s="131" t="s">
        <v>253</v>
      </c>
      <c r="B179" s="132"/>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5"/>
      <c r="AY179" s="215"/>
      <c r="AZ179" s="215"/>
      <c r="BA179" s="215"/>
      <c r="BB179" s="215"/>
      <c r="BC179" s="215"/>
      <c r="BD179" s="215"/>
      <c r="BE179" s="215"/>
      <c r="BF179" s="215"/>
      <c r="BG179" s="215"/>
      <c r="BH179" s="215"/>
      <c r="BI179" s="215"/>
      <c r="BJ179" s="215"/>
      <c r="BK179" s="215"/>
      <c r="BL179" s="215"/>
      <c r="BM179" s="215"/>
      <c r="BN179" s="215"/>
      <c r="BO179" s="215"/>
      <c r="BP179" s="215"/>
      <c r="BQ179" s="215"/>
      <c r="BR179" s="215"/>
      <c r="BS179" s="215"/>
      <c r="BT179" s="215"/>
      <c r="BU179" s="215"/>
      <c r="BV179" s="215"/>
      <c r="BW179" s="215"/>
      <c r="BX179" s="215"/>
      <c r="BY179" s="215"/>
      <c r="BZ179" s="215"/>
      <c r="CA179" s="215"/>
      <c r="CB179" s="215"/>
      <c r="CC179" s="215"/>
      <c r="CD179" s="215"/>
      <c r="CE179" s="215"/>
      <c r="CF179" s="215"/>
      <c r="CG179" s="215"/>
      <c r="CH179" s="215"/>
      <c r="CI179" s="215"/>
      <c r="CJ179" s="215"/>
      <c r="CK179" s="215"/>
      <c r="CL179" s="215"/>
      <c r="CM179" s="215"/>
      <c r="CN179" s="215"/>
      <c r="CO179" s="215"/>
      <c r="CP179" s="215"/>
      <c r="CQ179" s="215"/>
      <c r="CR179" s="215"/>
      <c r="CS179" s="215"/>
      <c r="CT179" s="215"/>
      <c r="CU179" s="215"/>
      <c r="CV179" s="215"/>
      <c r="CW179" s="216"/>
    </row>
    <row r="180" spans="1:201" s="72" customFormat="1" ht="24.95" customHeight="1" x14ac:dyDescent="0.25">
      <c r="A180" s="68" t="s">
        <v>254</v>
      </c>
      <c r="B180" s="69"/>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1"/>
    </row>
    <row r="181" spans="1:201" s="72" customFormat="1" ht="60" customHeight="1" x14ac:dyDescent="0.25">
      <c r="A181" s="131" t="s">
        <v>255</v>
      </c>
      <c r="B181" s="132"/>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c r="AP181" s="215"/>
      <c r="AQ181" s="215"/>
      <c r="AR181" s="215"/>
      <c r="AS181" s="215"/>
      <c r="AT181" s="215"/>
      <c r="AU181" s="215"/>
      <c r="AV181" s="215"/>
      <c r="AW181" s="215"/>
      <c r="AX181" s="215"/>
      <c r="AY181" s="215"/>
      <c r="AZ181" s="215"/>
      <c r="BA181" s="215"/>
      <c r="BB181" s="215"/>
      <c r="BC181" s="215"/>
      <c r="BD181" s="215"/>
      <c r="BE181" s="215"/>
      <c r="BF181" s="215"/>
      <c r="BG181" s="215"/>
      <c r="BH181" s="215"/>
      <c r="BI181" s="215"/>
      <c r="BJ181" s="215"/>
      <c r="BK181" s="215"/>
      <c r="BL181" s="215"/>
      <c r="BM181" s="215"/>
      <c r="BN181" s="215"/>
      <c r="BO181" s="215"/>
      <c r="BP181" s="215"/>
      <c r="BQ181" s="215"/>
      <c r="BR181" s="215"/>
      <c r="BS181" s="215"/>
      <c r="BT181" s="215"/>
      <c r="BU181" s="215"/>
      <c r="BV181" s="215"/>
      <c r="BW181" s="215"/>
      <c r="BX181" s="215"/>
      <c r="BY181" s="215"/>
      <c r="BZ181" s="215"/>
      <c r="CA181" s="215"/>
      <c r="CB181" s="215"/>
      <c r="CC181" s="215"/>
      <c r="CD181" s="215"/>
      <c r="CE181" s="215"/>
      <c r="CF181" s="215"/>
      <c r="CG181" s="215"/>
      <c r="CH181" s="215"/>
      <c r="CI181" s="215"/>
      <c r="CJ181" s="215"/>
      <c r="CK181" s="215"/>
      <c r="CL181" s="215"/>
      <c r="CM181" s="215"/>
      <c r="CN181" s="215"/>
      <c r="CO181" s="215"/>
      <c r="CP181" s="215"/>
      <c r="CQ181" s="215"/>
      <c r="CR181" s="215"/>
      <c r="CS181" s="215"/>
      <c r="CT181" s="215"/>
      <c r="CU181" s="215"/>
      <c r="CV181" s="215"/>
      <c r="CW181" s="216"/>
    </row>
    <row r="182" spans="1:201" s="72" customFormat="1" ht="24.75" hidden="1" customHeight="1" x14ac:dyDescent="0.25">
      <c r="A182" s="263" t="s">
        <v>274</v>
      </c>
      <c r="B182" s="236" t="str">
        <f>IF(B7="Ja","Maßnahme spezifisch für Teilnehmer aus dem Rechtskreis SGB II","")</f>
        <v>Maßnahme spezifisch für Teilnehmer aus dem Rechtskreis SGB II</v>
      </c>
      <c r="C182" s="61" t="str">
        <f t="shared" ref="C182:BN182" si="166">IF(C7="Ja","Maßnahme spezifisch für Teilnehmer aus dem Rechtskreis SGB II","")</f>
        <v/>
      </c>
      <c r="D182" s="61" t="str">
        <f t="shared" si="166"/>
        <v/>
      </c>
      <c r="E182" s="61" t="str">
        <f t="shared" si="166"/>
        <v/>
      </c>
      <c r="F182" s="61" t="str">
        <f t="shared" si="166"/>
        <v/>
      </c>
      <c r="G182" s="61" t="str">
        <f t="shared" si="166"/>
        <v/>
      </c>
      <c r="H182" s="61" t="str">
        <f t="shared" si="166"/>
        <v/>
      </c>
      <c r="I182" s="61" t="str">
        <f t="shared" si="166"/>
        <v/>
      </c>
      <c r="J182" s="61" t="str">
        <f t="shared" si="166"/>
        <v/>
      </c>
      <c r="K182" s="61" t="str">
        <f t="shared" si="166"/>
        <v/>
      </c>
      <c r="L182" s="61" t="str">
        <f t="shared" si="166"/>
        <v/>
      </c>
      <c r="M182" s="61" t="str">
        <f t="shared" si="166"/>
        <v/>
      </c>
      <c r="N182" s="61" t="str">
        <f t="shared" si="166"/>
        <v/>
      </c>
      <c r="O182" s="61" t="str">
        <f t="shared" si="166"/>
        <v/>
      </c>
      <c r="P182" s="61" t="str">
        <f t="shared" si="166"/>
        <v/>
      </c>
      <c r="Q182" s="61" t="str">
        <f t="shared" si="166"/>
        <v/>
      </c>
      <c r="R182" s="61" t="str">
        <f t="shared" si="166"/>
        <v/>
      </c>
      <c r="S182" s="61" t="str">
        <f t="shared" si="166"/>
        <v/>
      </c>
      <c r="T182" s="61" t="str">
        <f t="shared" si="166"/>
        <v/>
      </c>
      <c r="U182" s="61" t="str">
        <f t="shared" si="166"/>
        <v/>
      </c>
      <c r="V182" s="61" t="str">
        <f t="shared" si="166"/>
        <v/>
      </c>
      <c r="W182" s="61" t="str">
        <f t="shared" si="166"/>
        <v/>
      </c>
      <c r="X182" s="61" t="str">
        <f t="shared" si="166"/>
        <v/>
      </c>
      <c r="Y182" s="61" t="str">
        <f t="shared" si="166"/>
        <v/>
      </c>
      <c r="Z182" s="61" t="str">
        <f t="shared" si="166"/>
        <v/>
      </c>
      <c r="AA182" s="61" t="str">
        <f t="shared" si="166"/>
        <v/>
      </c>
      <c r="AB182" s="61" t="str">
        <f t="shared" si="166"/>
        <v/>
      </c>
      <c r="AC182" s="61" t="str">
        <f t="shared" si="166"/>
        <v/>
      </c>
      <c r="AD182" s="61" t="str">
        <f t="shared" si="166"/>
        <v/>
      </c>
      <c r="AE182" s="61" t="str">
        <f t="shared" si="166"/>
        <v/>
      </c>
      <c r="AF182" s="61" t="str">
        <f t="shared" si="166"/>
        <v/>
      </c>
      <c r="AG182" s="61" t="str">
        <f t="shared" si="166"/>
        <v/>
      </c>
      <c r="AH182" s="61" t="str">
        <f t="shared" si="166"/>
        <v/>
      </c>
      <c r="AI182" s="61" t="str">
        <f t="shared" si="166"/>
        <v/>
      </c>
      <c r="AJ182" s="61" t="str">
        <f t="shared" si="166"/>
        <v/>
      </c>
      <c r="AK182" s="61" t="str">
        <f t="shared" si="166"/>
        <v/>
      </c>
      <c r="AL182" s="61" t="str">
        <f t="shared" si="166"/>
        <v/>
      </c>
      <c r="AM182" s="61" t="str">
        <f t="shared" si="166"/>
        <v/>
      </c>
      <c r="AN182" s="61" t="str">
        <f t="shared" si="166"/>
        <v/>
      </c>
      <c r="AO182" s="61" t="str">
        <f t="shared" si="166"/>
        <v/>
      </c>
      <c r="AP182" s="61" t="str">
        <f t="shared" si="166"/>
        <v/>
      </c>
      <c r="AQ182" s="61" t="str">
        <f t="shared" si="166"/>
        <v/>
      </c>
      <c r="AR182" s="61" t="str">
        <f t="shared" si="166"/>
        <v/>
      </c>
      <c r="AS182" s="61" t="str">
        <f t="shared" si="166"/>
        <v/>
      </c>
      <c r="AT182" s="61" t="str">
        <f t="shared" si="166"/>
        <v/>
      </c>
      <c r="AU182" s="61" t="str">
        <f t="shared" si="166"/>
        <v/>
      </c>
      <c r="AV182" s="61" t="str">
        <f t="shared" si="166"/>
        <v/>
      </c>
      <c r="AW182" s="61" t="str">
        <f t="shared" si="166"/>
        <v/>
      </c>
      <c r="AX182" s="61" t="str">
        <f t="shared" si="166"/>
        <v/>
      </c>
      <c r="AY182" s="61" t="str">
        <f t="shared" si="166"/>
        <v/>
      </c>
      <c r="AZ182" s="61" t="str">
        <f t="shared" si="166"/>
        <v/>
      </c>
      <c r="BA182" s="61" t="str">
        <f t="shared" si="166"/>
        <v/>
      </c>
      <c r="BB182" s="61" t="str">
        <f t="shared" si="166"/>
        <v/>
      </c>
      <c r="BC182" s="61" t="str">
        <f t="shared" si="166"/>
        <v/>
      </c>
      <c r="BD182" s="61" t="str">
        <f t="shared" si="166"/>
        <v/>
      </c>
      <c r="BE182" s="61" t="str">
        <f t="shared" si="166"/>
        <v/>
      </c>
      <c r="BF182" s="61" t="str">
        <f t="shared" si="166"/>
        <v/>
      </c>
      <c r="BG182" s="61" t="str">
        <f t="shared" si="166"/>
        <v/>
      </c>
      <c r="BH182" s="61" t="str">
        <f t="shared" si="166"/>
        <v/>
      </c>
      <c r="BI182" s="61" t="str">
        <f t="shared" si="166"/>
        <v/>
      </c>
      <c r="BJ182" s="61" t="str">
        <f t="shared" si="166"/>
        <v/>
      </c>
      <c r="BK182" s="61" t="str">
        <f t="shared" si="166"/>
        <v/>
      </c>
      <c r="BL182" s="61" t="str">
        <f t="shared" si="166"/>
        <v/>
      </c>
      <c r="BM182" s="61" t="str">
        <f t="shared" si="166"/>
        <v/>
      </c>
      <c r="BN182" s="61" t="str">
        <f t="shared" si="166"/>
        <v/>
      </c>
      <c r="BO182" s="61" t="str">
        <f t="shared" ref="BO182:CW182" si="167">IF(BO7="Ja","Maßnahme spezifisch für Teilnehmer aus dem Rechtskreis SGB II","")</f>
        <v/>
      </c>
      <c r="BP182" s="61" t="str">
        <f t="shared" si="167"/>
        <v/>
      </c>
      <c r="BQ182" s="61" t="str">
        <f t="shared" si="167"/>
        <v/>
      </c>
      <c r="BR182" s="61" t="str">
        <f t="shared" si="167"/>
        <v/>
      </c>
      <c r="BS182" s="61" t="str">
        <f t="shared" si="167"/>
        <v/>
      </c>
      <c r="BT182" s="61" t="str">
        <f t="shared" si="167"/>
        <v/>
      </c>
      <c r="BU182" s="61" t="str">
        <f t="shared" si="167"/>
        <v/>
      </c>
      <c r="BV182" s="61" t="str">
        <f t="shared" si="167"/>
        <v/>
      </c>
      <c r="BW182" s="61" t="str">
        <f t="shared" si="167"/>
        <v/>
      </c>
      <c r="BX182" s="61" t="str">
        <f t="shared" si="167"/>
        <v/>
      </c>
      <c r="BY182" s="61" t="str">
        <f t="shared" si="167"/>
        <v/>
      </c>
      <c r="BZ182" s="61" t="str">
        <f t="shared" si="167"/>
        <v/>
      </c>
      <c r="CA182" s="61" t="str">
        <f t="shared" si="167"/>
        <v/>
      </c>
      <c r="CB182" s="61" t="str">
        <f t="shared" si="167"/>
        <v/>
      </c>
      <c r="CC182" s="61" t="str">
        <f t="shared" si="167"/>
        <v/>
      </c>
      <c r="CD182" s="61" t="str">
        <f t="shared" si="167"/>
        <v/>
      </c>
      <c r="CE182" s="61" t="str">
        <f t="shared" si="167"/>
        <v/>
      </c>
      <c r="CF182" s="61" t="str">
        <f t="shared" si="167"/>
        <v/>
      </c>
      <c r="CG182" s="61" t="str">
        <f t="shared" si="167"/>
        <v/>
      </c>
      <c r="CH182" s="61" t="str">
        <f t="shared" si="167"/>
        <v/>
      </c>
      <c r="CI182" s="61" t="str">
        <f t="shared" si="167"/>
        <v/>
      </c>
      <c r="CJ182" s="61" t="str">
        <f t="shared" si="167"/>
        <v/>
      </c>
      <c r="CK182" s="61" t="str">
        <f t="shared" si="167"/>
        <v/>
      </c>
      <c r="CL182" s="61" t="str">
        <f t="shared" si="167"/>
        <v/>
      </c>
      <c r="CM182" s="61" t="str">
        <f t="shared" si="167"/>
        <v/>
      </c>
      <c r="CN182" s="61" t="str">
        <f t="shared" si="167"/>
        <v/>
      </c>
      <c r="CO182" s="61" t="str">
        <f t="shared" si="167"/>
        <v/>
      </c>
      <c r="CP182" s="61" t="str">
        <f t="shared" si="167"/>
        <v/>
      </c>
      <c r="CQ182" s="61" t="str">
        <f t="shared" si="167"/>
        <v/>
      </c>
      <c r="CR182" s="61" t="str">
        <f t="shared" si="167"/>
        <v/>
      </c>
      <c r="CS182" s="61" t="str">
        <f t="shared" si="167"/>
        <v/>
      </c>
      <c r="CT182" s="61" t="str">
        <f t="shared" si="167"/>
        <v/>
      </c>
      <c r="CU182" s="61" t="str">
        <f t="shared" si="167"/>
        <v/>
      </c>
      <c r="CV182" s="61" t="str">
        <f t="shared" si="167"/>
        <v/>
      </c>
      <c r="CW182" s="150" t="str">
        <f t="shared" si="167"/>
        <v/>
      </c>
    </row>
    <row r="183" spans="1:201" s="227" customFormat="1" ht="24.75" hidden="1" customHeight="1" x14ac:dyDescent="0.25">
      <c r="A183" s="263" t="s">
        <v>301</v>
      </c>
      <c r="B183" s="260">
        <f>(IF(B181=0,0,1))+(IF(B182="",0,1))</f>
        <v>1</v>
      </c>
      <c r="C183" s="225">
        <f t="shared" ref="C183:BN183" si="168">(IF(C181=0,0,1))+(IF(C182="",0,1))</f>
        <v>0</v>
      </c>
      <c r="D183" s="225">
        <f t="shared" si="168"/>
        <v>0</v>
      </c>
      <c r="E183" s="225">
        <f t="shared" si="168"/>
        <v>0</v>
      </c>
      <c r="F183" s="225">
        <f t="shared" si="168"/>
        <v>0</v>
      </c>
      <c r="G183" s="225">
        <f t="shared" si="168"/>
        <v>0</v>
      </c>
      <c r="H183" s="225">
        <f t="shared" si="168"/>
        <v>0</v>
      </c>
      <c r="I183" s="225">
        <f t="shared" si="168"/>
        <v>0</v>
      </c>
      <c r="J183" s="225">
        <f t="shared" si="168"/>
        <v>0</v>
      </c>
      <c r="K183" s="225">
        <f t="shared" si="168"/>
        <v>0</v>
      </c>
      <c r="L183" s="225">
        <f t="shared" si="168"/>
        <v>0</v>
      </c>
      <c r="M183" s="225">
        <f t="shared" si="168"/>
        <v>0</v>
      </c>
      <c r="N183" s="225">
        <f t="shared" si="168"/>
        <v>0</v>
      </c>
      <c r="O183" s="225">
        <f t="shared" si="168"/>
        <v>0</v>
      </c>
      <c r="P183" s="225">
        <f t="shared" si="168"/>
        <v>0</v>
      </c>
      <c r="Q183" s="225">
        <f t="shared" si="168"/>
        <v>0</v>
      </c>
      <c r="R183" s="225">
        <f t="shared" si="168"/>
        <v>0</v>
      </c>
      <c r="S183" s="225">
        <f t="shared" si="168"/>
        <v>0</v>
      </c>
      <c r="T183" s="225">
        <f t="shared" si="168"/>
        <v>0</v>
      </c>
      <c r="U183" s="225">
        <f t="shared" si="168"/>
        <v>0</v>
      </c>
      <c r="V183" s="225">
        <f t="shared" si="168"/>
        <v>0</v>
      </c>
      <c r="W183" s="225">
        <f t="shared" si="168"/>
        <v>0</v>
      </c>
      <c r="X183" s="225">
        <f t="shared" si="168"/>
        <v>0</v>
      </c>
      <c r="Y183" s="225">
        <f t="shared" si="168"/>
        <v>0</v>
      </c>
      <c r="Z183" s="225">
        <f t="shared" si="168"/>
        <v>0</v>
      </c>
      <c r="AA183" s="225">
        <f t="shared" si="168"/>
        <v>0</v>
      </c>
      <c r="AB183" s="225">
        <f t="shared" si="168"/>
        <v>0</v>
      </c>
      <c r="AC183" s="225">
        <f t="shared" si="168"/>
        <v>0</v>
      </c>
      <c r="AD183" s="225">
        <f t="shared" si="168"/>
        <v>0</v>
      </c>
      <c r="AE183" s="225">
        <f t="shared" si="168"/>
        <v>0</v>
      </c>
      <c r="AF183" s="225">
        <f t="shared" si="168"/>
        <v>0</v>
      </c>
      <c r="AG183" s="225">
        <f t="shared" si="168"/>
        <v>0</v>
      </c>
      <c r="AH183" s="225">
        <f t="shared" si="168"/>
        <v>0</v>
      </c>
      <c r="AI183" s="225">
        <f t="shared" si="168"/>
        <v>0</v>
      </c>
      <c r="AJ183" s="225">
        <f t="shared" si="168"/>
        <v>0</v>
      </c>
      <c r="AK183" s="225">
        <f t="shared" si="168"/>
        <v>0</v>
      </c>
      <c r="AL183" s="225">
        <f t="shared" si="168"/>
        <v>0</v>
      </c>
      <c r="AM183" s="225">
        <f t="shared" si="168"/>
        <v>0</v>
      </c>
      <c r="AN183" s="225">
        <f t="shared" si="168"/>
        <v>0</v>
      </c>
      <c r="AO183" s="225">
        <f t="shared" si="168"/>
        <v>0</v>
      </c>
      <c r="AP183" s="225">
        <f t="shared" si="168"/>
        <v>0</v>
      </c>
      <c r="AQ183" s="225">
        <f t="shared" si="168"/>
        <v>0</v>
      </c>
      <c r="AR183" s="225">
        <f t="shared" si="168"/>
        <v>0</v>
      </c>
      <c r="AS183" s="225">
        <f t="shared" si="168"/>
        <v>0</v>
      </c>
      <c r="AT183" s="225">
        <f t="shared" si="168"/>
        <v>0</v>
      </c>
      <c r="AU183" s="225">
        <f t="shared" si="168"/>
        <v>0</v>
      </c>
      <c r="AV183" s="225">
        <f t="shared" si="168"/>
        <v>0</v>
      </c>
      <c r="AW183" s="225">
        <f t="shared" si="168"/>
        <v>0</v>
      </c>
      <c r="AX183" s="225">
        <f t="shared" si="168"/>
        <v>0</v>
      </c>
      <c r="AY183" s="225">
        <f t="shared" si="168"/>
        <v>0</v>
      </c>
      <c r="AZ183" s="225">
        <f t="shared" si="168"/>
        <v>0</v>
      </c>
      <c r="BA183" s="225">
        <f t="shared" si="168"/>
        <v>0</v>
      </c>
      <c r="BB183" s="225">
        <f t="shared" si="168"/>
        <v>0</v>
      </c>
      <c r="BC183" s="225">
        <f t="shared" si="168"/>
        <v>0</v>
      </c>
      <c r="BD183" s="225">
        <f t="shared" si="168"/>
        <v>0</v>
      </c>
      <c r="BE183" s="225">
        <f t="shared" si="168"/>
        <v>0</v>
      </c>
      <c r="BF183" s="225">
        <f t="shared" si="168"/>
        <v>0</v>
      </c>
      <c r="BG183" s="225">
        <f t="shared" si="168"/>
        <v>0</v>
      </c>
      <c r="BH183" s="225">
        <f t="shared" si="168"/>
        <v>0</v>
      </c>
      <c r="BI183" s="225">
        <f t="shared" si="168"/>
        <v>0</v>
      </c>
      <c r="BJ183" s="225">
        <f t="shared" si="168"/>
        <v>0</v>
      </c>
      <c r="BK183" s="225">
        <f t="shared" si="168"/>
        <v>0</v>
      </c>
      <c r="BL183" s="225">
        <f t="shared" si="168"/>
        <v>0</v>
      </c>
      <c r="BM183" s="225">
        <f t="shared" si="168"/>
        <v>0</v>
      </c>
      <c r="BN183" s="225">
        <f t="shared" si="168"/>
        <v>0</v>
      </c>
      <c r="BO183" s="225">
        <f t="shared" ref="BO183:CW183" si="169">(IF(BO181=0,0,1))+(IF(BO182="",0,1))</f>
        <v>0</v>
      </c>
      <c r="BP183" s="225">
        <f t="shared" si="169"/>
        <v>0</v>
      </c>
      <c r="BQ183" s="225">
        <f t="shared" si="169"/>
        <v>0</v>
      </c>
      <c r="BR183" s="225">
        <f t="shared" si="169"/>
        <v>0</v>
      </c>
      <c r="BS183" s="225">
        <f t="shared" si="169"/>
        <v>0</v>
      </c>
      <c r="BT183" s="225">
        <f t="shared" si="169"/>
        <v>0</v>
      </c>
      <c r="BU183" s="225">
        <f t="shared" si="169"/>
        <v>0</v>
      </c>
      <c r="BV183" s="225">
        <f t="shared" si="169"/>
        <v>0</v>
      </c>
      <c r="BW183" s="225">
        <f t="shared" si="169"/>
        <v>0</v>
      </c>
      <c r="BX183" s="225">
        <f t="shared" si="169"/>
        <v>0</v>
      </c>
      <c r="BY183" s="225">
        <f t="shared" si="169"/>
        <v>0</v>
      </c>
      <c r="BZ183" s="225">
        <f t="shared" si="169"/>
        <v>0</v>
      </c>
      <c r="CA183" s="225">
        <f t="shared" si="169"/>
        <v>0</v>
      </c>
      <c r="CB183" s="225">
        <f t="shared" si="169"/>
        <v>0</v>
      </c>
      <c r="CC183" s="225">
        <f t="shared" si="169"/>
        <v>0</v>
      </c>
      <c r="CD183" s="225">
        <f t="shared" si="169"/>
        <v>0</v>
      </c>
      <c r="CE183" s="225">
        <f t="shared" si="169"/>
        <v>0</v>
      </c>
      <c r="CF183" s="225">
        <f t="shared" si="169"/>
        <v>0</v>
      </c>
      <c r="CG183" s="225">
        <f t="shared" si="169"/>
        <v>0</v>
      </c>
      <c r="CH183" s="225">
        <f t="shared" si="169"/>
        <v>0</v>
      </c>
      <c r="CI183" s="225">
        <f t="shared" si="169"/>
        <v>0</v>
      </c>
      <c r="CJ183" s="225">
        <f t="shared" si="169"/>
        <v>0</v>
      </c>
      <c r="CK183" s="225">
        <f t="shared" si="169"/>
        <v>0</v>
      </c>
      <c r="CL183" s="225">
        <f t="shared" si="169"/>
        <v>0</v>
      </c>
      <c r="CM183" s="225">
        <f t="shared" si="169"/>
        <v>0</v>
      </c>
      <c r="CN183" s="225">
        <f t="shared" si="169"/>
        <v>0</v>
      </c>
      <c r="CO183" s="225">
        <f t="shared" si="169"/>
        <v>0</v>
      </c>
      <c r="CP183" s="225">
        <f t="shared" si="169"/>
        <v>0</v>
      </c>
      <c r="CQ183" s="225">
        <f t="shared" si="169"/>
        <v>0</v>
      </c>
      <c r="CR183" s="225">
        <f t="shared" si="169"/>
        <v>0</v>
      </c>
      <c r="CS183" s="225">
        <f t="shared" si="169"/>
        <v>0</v>
      </c>
      <c r="CT183" s="225">
        <f t="shared" si="169"/>
        <v>0</v>
      </c>
      <c r="CU183" s="225">
        <f t="shared" si="169"/>
        <v>0</v>
      </c>
      <c r="CV183" s="225">
        <f t="shared" si="169"/>
        <v>0</v>
      </c>
      <c r="CW183" s="226">
        <f t="shared" si="169"/>
        <v>0</v>
      </c>
    </row>
    <row r="184" spans="1:201" s="72" customFormat="1" ht="63.75" customHeight="1" thickBot="1" x14ac:dyDescent="0.3">
      <c r="A184" s="275" t="s">
        <v>302</v>
      </c>
      <c r="B184" s="261" t="str">
        <f>IF(B183&gt;0,(B182 &amp; " ; "&amp; B181),"")</f>
        <v xml:space="preserve">Maßnahme spezifisch für Teilnehmer aus dem Rechtskreis SGB II ; </v>
      </c>
      <c r="C184" s="228" t="str">
        <f t="shared" ref="C184:BN184" si="170">IF(C183&gt;0,(C182 &amp; " ; "&amp; C181),"")</f>
        <v/>
      </c>
      <c r="D184" s="228" t="str">
        <f t="shared" si="170"/>
        <v/>
      </c>
      <c r="E184" s="228" t="str">
        <f t="shared" si="170"/>
        <v/>
      </c>
      <c r="F184" s="228" t="str">
        <f t="shared" si="170"/>
        <v/>
      </c>
      <c r="G184" s="228" t="str">
        <f t="shared" si="170"/>
        <v/>
      </c>
      <c r="H184" s="228" t="str">
        <f t="shared" si="170"/>
        <v/>
      </c>
      <c r="I184" s="228" t="str">
        <f t="shared" si="170"/>
        <v/>
      </c>
      <c r="J184" s="228" t="str">
        <f t="shared" si="170"/>
        <v/>
      </c>
      <c r="K184" s="228" t="str">
        <f t="shared" si="170"/>
        <v/>
      </c>
      <c r="L184" s="228" t="str">
        <f t="shared" si="170"/>
        <v/>
      </c>
      <c r="M184" s="228" t="str">
        <f t="shared" si="170"/>
        <v/>
      </c>
      <c r="N184" s="228" t="str">
        <f t="shared" si="170"/>
        <v/>
      </c>
      <c r="O184" s="228" t="str">
        <f t="shared" si="170"/>
        <v/>
      </c>
      <c r="P184" s="228" t="str">
        <f t="shared" si="170"/>
        <v/>
      </c>
      <c r="Q184" s="228" t="str">
        <f t="shared" si="170"/>
        <v/>
      </c>
      <c r="R184" s="228" t="str">
        <f t="shared" si="170"/>
        <v/>
      </c>
      <c r="S184" s="228" t="str">
        <f t="shared" si="170"/>
        <v/>
      </c>
      <c r="T184" s="228" t="str">
        <f t="shared" si="170"/>
        <v/>
      </c>
      <c r="U184" s="228" t="str">
        <f t="shared" si="170"/>
        <v/>
      </c>
      <c r="V184" s="228" t="str">
        <f t="shared" si="170"/>
        <v/>
      </c>
      <c r="W184" s="228" t="str">
        <f t="shared" si="170"/>
        <v/>
      </c>
      <c r="X184" s="228" t="str">
        <f t="shared" si="170"/>
        <v/>
      </c>
      <c r="Y184" s="228" t="str">
        <f t="shared" si="170"/>
        <v/>
      </c>
      <c r="Z184" s="228" t="str">
        <f t="shared" si="170"/>
        <v/>
      </c>
      <c r="AA184" s="228" t="str">
        <f t="shared" si="170"/>
        <v/>
      </c>
      <c r="AB184" s="228" t="str">
        <f t="shared" si="170"/>
        <v/>
      </c>
      <c r="AC184" s="228" t="str">
        <f t="shared" si="170"/>
        <v/>
      </c>
      <c r="AD184" s="228" t="str">
        <f t="shared" si="170"/>
        <v/>
      </c>
      <c r="AE184" s="228" t="str">
        <f t="shared" si="170"/>
        <v/>
      </c>
      <c r="AF184" s="228" t="str">
        <f t="shared" si="170"/>
        <v/>
      </c>
      <c r="AG184" s="228" t="str">
        <f t="shared" si="170"/>
        <v/>
      </c>
      <c r="AH184" s="228" t="str">
        <f t="shared" si="170"/>
        <v/>
      </c>
      <c r="AI184" s="228" t="str">
        <f t="shared" si="170"/>
        <v/>
      </c>
      <c r="AJ184" s="228" t="str">
        <f t="shared" si="170"/>
        <v/>
      </c>
      <c r="AK184" s="228" t="str">
        <f t="shared" si="170"/>
        <v/>
      </c>
      <c r="AL184" s="228" t="str">
        <f t="shared" si="170"/>
        <v/>
      </c>
      <c r="AM184" s="228" t="str">
        <f t="shared" si="170"/>
        <v/>
      </c>
      <c r="AN184" s="228" t="str">
        <f t="shared" si="170"/>
        <v/>
      </c>
      <c r="AO184" s="228" t="str">
        <f t="shared" si="170"/>
        <v/>
      </c>
      <c r="AP184" s="228" t="str">
        <f t="shared" si="170"/>
        <v/>
      </c>
      <c r="AQ184" s="228" t="str">
        <f t="shared" si="170"/>
        <v/>
      </c>
      <c r="AR184" s="228" t="str">
        <f t="shared" si="170"/>
        <v/>
      </c>
      <c r="AS184" s="228" t="str">
        <f t="shared" si="170"/>
        <v/>
      </c>
      <c r="AT184" s="228" t="str">
        <f t="shared" si="170"/>
        <v/>
      </c>
      <c r="AU184" s="228" t="str">
        <f t="shared" si="170"/>
        <v/>
      </c>
      <c r="AV184" s="228" t="str">
        <f t="shared" si="170"/>
        <v/>
      </c>
      <c r="AW184" s="228" t="str">
        <f t="shared" si="170"/>
        <v/>
      </c>
      <c r="AX184" s="228" t="str">
        <f t="shared" si="170"/>
        <v/>
      </c>
      <c r="AY184" s="228" t="str">
        <f t="shared" si="170"/>
        <v/>
      </c>
      <c r="AZ184" s="228" t="str">
        <f t="shared" si="170"/>
        <v/>
      </c>
      <c r="BA184" s="228" t="str">
        <f t="shared" si="170"/>
        <v/>
      </c>
      <c r="BB184" s="228" t="str">
        <f t="shared" si="170"/>
        <v/>
      </c>
      <c r="BC184" s="228" t="str">
        <f t="shared" si="170"/>
        <v/>
      </c>
      <c r="BD184" s="228" t="str">
        <f t="shared" si="170"/>
        <v/>
      </c>
      <c r="BE184" s="228" t="str">
        <f t="shared" si="170"/>
        <v/>
      </c>
      <c r="BF184" s="228" t="str">
        <f t="shared" si="170"/>
        <v/>
      </c>
      <c r="BG184" s="228" t="str">
        <f t="shared" si="170"/>
        <v/>
      </c>
      <c r="BH184" s="228" t="str">
        <f t="shared" si="170"/>
        <v/>
      </c>
      <c r="BI184" s="228" t="str">
        <f t="shared" si="170"/>
        <v/>
      </c>
      <c r="BJ184" s="228" t="str">
        <f t="shared" si="170"/>
        <v/>
      </c>
      <c r="BK184" s="228" t="str">
        <f t="shared" si="170"/>
        <v/>
      </c>
      <c r="BL184" s="228" t="str">
        <f t="shared" si="170"/>
        <v/>
      </c>
      <c r="BM184" s="228" t="str">
        <f t="shared" si="170"/>
        <v/>
      </c>
      <c r="BN184" s="228" t="str">
        <f t="shared" si="170"/>
        <v/>
      </c>
      <c r="BO184" s="228" t="str">
        <f t="shared" ref="BO184:CW184" si="171">IF(BO183&gt;0,(BO182 &amp; " ; "&amp; BO181),"")</f>
        <v/>
      </c>
      <c r="BP184" s="228" t="str">
        <f t="shared" si="171"/>
        <v/>
      </c>
      <c r="BQ184" s="228" t="str">
        <f t="shared" si="171"/>
        <v/>
      </c>
      <c r="BR184" s="228" t="str">
        <f t="shared" si="171"/>
        <v/>
      </c>
      <c r="BS184" s="228" t="str">
        <f t="shared" si="171"/>
        <v/>
      </c>
      <c r="BT184" s="228" t="str">
        <f t="shared" si="171"/>
        <v/>
      </c>
      <c r="BU184" s="228" t="str">
        <f t="shared" si="171"/>
        <v/>
      </c>
      <c r="BV184" s="228" t="str">
        <f t="shared" si="171"/>
        <v/>
      </c>
      <c r="BW184" s="228" t="str">
        <f t="shared" si="171"/>
        <v/>
      </c>
      <c r="BX184" s="228" t="str">
        <f t="shared" si="171"/>
        <v/>
      </c>
      <c r="BY184" s="228" t="str">
        <f t="shared" si="171"/>
        <v/>
      </c>
      <c r="BZ184" s="228" t="str">
        <f t="shared" si="171"/>
        <v/>
      </c>
      <c r="CA184" s="228" t="str">
        <f t="shared" si="171"/>
        <v/>
      </c>
      <c r="CB184" s="228" t="str">
        <f t="shared" si="171"/>
        <v/>
      </c>
      <c r="CC184" s="228" t="str">
        <f t="shared" si="171"/>
        <v/>
      </c>
      <c r="CD184" s="228" t="str">
        <f t="shared" si="171"/>
        <v/>
      </c>
      <c r="CE184" s="228" t="str">
        <f t="shared" si="171"/>
        <v/>
      </c>
      <c r="CF184" s="228" t="str">
        <f t="shared" si="171"/>
        <v/>
      </c>
      <c r="CG184" s="228" t="str">
        <f t="shared" si="171"/>
        <v/>
      </c>
      <c r="CH184" s="228" t="str">
        <f t="shared" si="171"/>
        <v/>
      </c>
      <c r="CI184" s="228" t="str">
        <f t="shared" si="171"/>
        <v/>
      </c>
      <c r="CJ184" s="228" t="str">
        <f t="shared" si="171"/>
        <v/>
      </c>
      <c r="CK184" s="228" t="str">
        <f t="shared" si="171"/>
        <v/>
      </c>
      <c r="CL184" s="228" t="str">
        <f t="shared" si="171"/>
        <v/>
      </c>
      <c r="CM184" s="228" t="str">
        <f t="shared" si="171"/>
        <v/>
      </c>
      <c r="CN184" s="228" t="str">
        <f t="shared" si="171"/>
        <v/>
      </c>
      <c r="CO184" s="228" t="str">
        <f t="shared" si="171"/>
        <v/>
      </c>
      <c r="CP184" s="228" t="str">
        <f t="shared" si="171"/>
        <v/>
      </c>
      <c r="CQ184" s="228" t="str">
        <f t="shared" si="171"/>
        <v/>
      </c>
      <c r="CR184" s="228" t="str">
        <f t="shared" si="171"/>
        <v/>
      </c>
      <c r="CS184" s="228" t="str">
        <f t="shared" si="171"/>
        <v/>
      </c>
      <c r="CT184" s="228" t="str">
        <f t="shared" si="171"/>
        <v/>
      </c>
      <c r="CU184" s="228" t="str">
        <f t="shared" si="171"/>
        <v/>
      </c>
      <c r="CV184" s="228" t="str">
        <f t="shared" si="171"/>
        <v/>
      </c>
      <c r="CW184" s="229" t="str">
        <f t="shared" si="171"/>
        <v/>
      </c>
    </row>
    <row r="185" spans="1:201" s="67" customFormat="1" ht="9" customHeight="1" thickTop="1" thickBot="1" x14ac:dyDescent="0.3">
      <c r="A185" s="266"/>
      <c r="B185" s="240"/>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c r="BB185" s="223"/>
      <c r="BC185" s="223"/>
      <c r="BD185" s="223"/>
      <c r="BE185" s="223"/>
      <c r="BF185" s="223"/>
      <c r="BG185" s="223"/>
      <c r="BH185" s="223"/>
      <c r="BI185" s="223"/>
      <c r="BJ185" s="223"/>
      <c r="BK185" s="223"/>
      <c r="BL185" s="223"/>
      <c r="BM185" s="223"/>
      <c r="BN185" s="223"/>
      <c r="BO185" s="223"/>
      <c r="BP185" s="223"/>
      <c r="BQ185" s="223"/>
      <c r="BR185" s="223"/>
      <c r="BS185" s="223"/>
      <c r="BT185" s="223"/>
      <c r="BU185" s="223"/>
      <c r="BV185" s="223"/>
      <c r="BW185" s="223"/>
      <c r="BX185" s="223"/>
      <c r="BY185" s="223"/>
      <c r="BZ185" s="223"/>
      <c r="CA185" s="223"/>
      <c r="CB185" s="223"/>
      <c r="CC185" s="223"/>
      <c r="CD185" s="223"/>
      <c r="CE185" s="223"/>
      <c r="CF185" s="223"/>
      <c r="CG185" s="223"/>
      <c r="CH185" s="223"/>
      <c r="CI185" s="223"/>
      <c r="CJ185" s="223"/>
      <c r="CK185" s="223"/>
      <c r="CL185" s="223"/>
      <c r="CM185" s="223"/>
      <c r="CN185" s="223"/>
      <c r="CO185" s="223"/>
      <c r="CP185" s="223"/>
      <c r="CQ185" s="223"/>
      <c r="CR185" s="223"/>
      <c r="CS185" s="223"/>
      <c r="CT185" s="223"/>
      <c r="CU185" s="223"/>
      <c r="CV185" s="223"/>
      <c r="CW185" s="224"/>
      <c r="CX185" s="140"/>
      <c r="CY185" s="140"/>
      <c r="CZ185" s="140"/>
      <c r="DA185" s="140"/>
      <c r="DB185" s="140"/>
      <c r="DC185" s="140"/>
      <c r="DD185" s="140"/>
      <c r="DE185" s="140"/>
      <c r="DF185" s="140"/>
      <c r="DG185" s="140"/>
      <c r="DH185" s="140"/>
      <c r="DI185" s="140"/>
      <c r="DJ185" s="140"/>
      <c r="DK185" s="140"/>
      <c r="DL185" s="140"/>
      <c r="DM185" s="140"/>
      <c r="DN185" s="140"/>
      <c r="DO185" s="140"/>
      <c r="DP185" s="140"/>
      <c r="DQ185" s="140"/>
      <c r="DR185" s="140"/>
      <c r="DS185" s="140"/>
      <c r="DT185" s="140"/>
      <c r="DU185" s="140"/>
      <c r="DV185" s="140"/>
      <c r="DW185" s="140"/>
      <c r="DX185" s="140"/>
      <c r="DY185" s="140"/>
      <c r="DZ185" s="140"/>
      <c r="EA185" s="140"/>
      <c r="EB185" s="140"/>
      <c r="EC185" s="140"/>
      <c r="ED185" s="140"/>
      <c r="EE185" s="140"/>
      <c r="EF185" s="140"/>
      <c r="EG185" s="140"/>
      <c r="EH185" s="140"/>
      <c r="EI185" s="140"/>
      <c r="EJ185" s="140"/>
      <c r="EK185" s="140"/>
      <c r="EL185" s="140"/>
      <c r="EM185" s="140"/>
      <c r="EN185" s="140"/>
      <c r="EO185" s="140"/>
      <c r="EP185" s="140"/>
      <c r="EQ185" s="140"/>
      <c r="ER185" s="140"/>
      <c r="ES185" s="140"/>
      <c r="ET185" s="140"/>
      <c r="EU185" s="140"/>
      <c r="EV185" s="140"/>
      <c r="EW185" s="140"/>
      <c r="EX185" s="140"/>
      <c r="EY185" s="140"/>
      <c r="EZ185" s="140"/>
      <c r="FA185" s="140"/>
      <c r="FB185" s="140"/>
      <c r="FC185" s="140"/>
      <c r="FD185" s="140"/>
      <c r="FE185" s="140"/>
      <c r="FF185" s="140"/>
      <c r="FG185" s="140"/>
      <c r="FH185" s="140"/>
      <c r="FI185" s="140"/>
      <c r="FJ185" s="140"/>
      <c r="FK185" s="140"/>
      <c r="FL185" s="140"/>
      <c r="FM185" s="140"/>
      <c r="FN185" s="140"/>
      <c r="FO185" s="140"/>
      <c r="FP185" s="140"/>
      <c r="FQ185" s="140"/>
      <c r="FR185" s="140"/>
      <c r="FS185" s="140"/>
      <c r="FT185" s="140"/>
      <c r="FU185" s="140"/>
      <c r="FV185" s="140"/>
      <c r="FW185" s="140"/>
      <c r="FX185" s="140"/>
      <c r="FY185" s="140"/>
      <c r="FZ185" s="140"/>
      <c r="GA185" s="140"/>
      <c r="GB185" s="140"/>
      <c r="GC185" s="140"/>
      <c r="GD185" s="140"/>
      <c r="GE185" s="140"/>
      <c r="GF185" s="140"/>
      <c r="GG185" s="140"/>
      <c r="GH185" s="140"/>
      <c r="GI185" s="140"/>
      <c r="GJ185" s="140"/>
      <c r="GK185" s="140"/>
      <c r="GL185" s="140"/>
      <c r="GM185" s="140"/>
      <c r="GN185" s="140"/>
      <c r="GO185" s="140"/>
      <c r="GP185" s="140"/>
      <c r="GQ185" s="140"/>
      <c r="GR185" s="140"/>
      <c r="GS185" s="140"/>
    </row>
    <row r="186" spans="1:201" s="72" customFormat="1" ht="25.5" customHeight="1" thickTop="1" x14ac:dyDescent="0.25">
      <c r="A186" s="133" t="s">
        <v>278</v>
      </c>
      <c r="B186" s="134"/>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c r="AW186" s="217"/>
      <c r="AX186" s="217"/>
      <c r="AY186" s="217"/>
      <c r="AZ186" s="217"/>
      <c r="BA186" s="217"/>
      <c r="BB186" s="217"/>
      <c r="BC186" s="217"/>
      <c r="BD186" s="217"/>
      <c r="BE186" s="217"/>
      <c r="BF186" s="217"/>
      <c r="BG186" s="217"/>
      <c r="BH186" s="217"/>
      <c r="BI186" s="217"/>
      <c r="BJ186" s="217"/>
      <c r="BK186" s="217"/>
      <c r="BL186" s="217"/>
      <c r="BM186" s="217"/>
      <c r="BN186" s="217"/>
      <c r="BO186" s="217"/>
      <c r="BP186" s="217"/>
      <c r="BQ186" s="217"/>
      <c r="BR186" s="217"/>
      <c r="BS186" s="217"/>
      <c r="BT186" s="217"/>
      <c r="BU186" s="217"/>
      <c r="BV186" s="217"/>
      <c r="BW186" s="217"/>
      <c r="BX186" s="217"/>
      <c r="BY186" s="217"/>
      <c r="BZ186" s="217"/>
      <c r="CA186" s="217"/>
      <c r="CB186" s="217"/>
      <c r="CC186" s="217"/>
      <c r="CD186" s="217"/>
      <c r="CE186" s="217"/>
      <c r="CF186" s="217"/>
      <c r="CG186" s="217"/>
      <c r="CH186" s="217"/>
      <c r="CI186" s="217"/>
      <c r="CJ186" s="217"/>
      <c r="CK186" s="217"/>
      <c r="CL186" s="217"/>
      <c r="CM186" s="217"/>
      <c r="CN186" s="217"/>
      <c r="CO186" s="217"/>
      <c r="CP186" s="217"/>
      <c r="CQ186" s="217"/>
      <c r="CR186" s="217"/>
      <c r="CS186" s="217"/>
      <c r="CT186" s="217"/>
      <c r="CU186" s="217"/>
      <c r="CV186" s="217"/>
      <c r="CW186" s="218"/>
    </row>
    <row r="187" spans="1:201" s="72" customFormat="1" ht="25.5" customHeight="1" x14ac:dyDescent="0.25">
      <c r="A187" s="135" t="s">
        <v>279</v>
      </c>
      <c r="B187" s="136" t="s">
        <v>250</v>
      </c>
      <c r="C187" s="219" t="s">
        <v>250</v>
      </c>
      <c r="D187" s="219" t="s">
        <v>250</v>
      </c>
      <c r="E187" s="219" t="s">
        <v>250</v>
      </c>
      <c r="F187" s="219" t="s">
        <v>250</v>
      </c>
      <c r="G187" s="219" t="s">
        <v>250</v>
      </c>
      <c r="H187" s="219" t="s">
        <v>250</v>
      </c>
      <c r="I187" s="219" t="s">
        <v>250</v>
      </c>
      <c r="J187" s="219" t="s">
        <v>250</v>
      </c>
      <c r="K187" s="219" t="s">
        <v>250</v>
      </c>
      <c r="L187" s="219" t="s">
        <v>250</v>
      </c>
      <c r="M187" s="219" t="s">
        <v>250</v>
      </c>
      <c r="N187" s="219" t="s">
        <v>250</v>
      </c>
      <c r="O187" s="219" t="s">
        <v>250</v>
      </c>
      <c r="P187" s="219" t="s">
        <v>250</v>
      </c>
      <c r="Q187" s="219" t="s">
        <v>250</v>
      </c>
      <c r="R187" s="219" t="s">
        <v>250</v>
      </c>
      <c r="S187" s="219" t="s">
        <v>250</v>
      </c>
      <c r="T187" s="219" t="s">
        <v>250</v>
      </c>
      <c r="U187" s="219" t="s">
        <v>250</v>
      </c>
      <c r="V187" s="219" t="s">
        <v>250</v>
      </c>
      <c r="W187" s="219" t="s">
        <v>250</v>
      </c>
      <c r="X187" s="219" t="s">
        <v>250</v>
      </c>
      <c r="Y187" s="219" t="s">
        <v>250</v>
      </c>
      <c r="Z187" s="219" t="s">
        <v>250</v>
      </c>
      <c r="AA187" s="219" t="s">
        <v>250</v>
      </c>
      <c r="AB187" s="219" t="s">
        <v>250</v>
      </c>
      <c r="AC187" s="219" t="s">
        <v>250</v>
      </c>
      <c r="AD187" s="219" t="s">
        <v>250</v>
      </c>
      <c r="AE187" s="219" t="s">
        <v>250</v>
      </c>
      <c r="AF187" s="219" t="s">
        <v>250</v>
      </c>
      <c r="AG187" s="219" t="s">
        <v>250</v>
      </c>
      <c r="AH187" s="219" t="s">
        <v>250</v>
      </c>
      <c r="AI187" s="219" t="s">
        <v>250</v>
      </c>
      <c r="AJ187" s="219" t="s">
        <v>250</v>
      </c>
      <c r="AK187" s="219" t="s">
        <v>250</v>
      </c>
      <c r="AL187" s="219" t="s">
        <v>250</v>
      </c>
      <c r="AM187" s="219" t="s">
        <v>250</v>
      </c>
      <c r="AN187" s="219" t="s">
        <v>250</v>
      </c>
      <c r="AO187" s="219" t="s">
        <v>250</v>
      </c>
      <c r="AP187" s="219" t="s">
        <v>250</v>
      </c>
      <c r="AQ187" s="219" t="s">
        <v>250</v>
      </c>
      <c r="AR187" s="219" t="s">
        <v>250</v>
      </c>
      <c r="AS187" s="219" t="s">
        <v>250</v>
      </c>
      <c r="AT187" s="219" t="s">
        <v>250</v>
      </c>
      <c r="AU187" s="219" t="s">
        <v>250</v>
      </c>
      <c r="AV187" s="219" t="s">
        <v>250</v>
      </c>
      <c r="AW187" s="219" t="s">
        <v>250</v>
      </c>
      <c r="AX187" s="219" t="s">
        <v>250</v>
      </c>
      <c r="AY187" s="219" t="s">
        <v>250</v>
      </c>
      <c r="AZ187" s="219" t="s">
        <v>250</v>
      </c>
      <c r="BA187" s="219" t="s">
        <v>250</v>
      </c>
      <c r="BB187" s="219" t="s">
        <v>250</v>
      </c>
      <c r="BC187" s="219" t="s">
        <v>250</v>
      </c>
      <c r="BD187" s="219" t="s">
        <v>250</v>
      </c>
      <c r="BE187" s="219" t="s">
        <v>250</v>
      </c>
      <c r="BF187" s="219" t="s">
        <v>250</v>
      </c>
      <c r="BG187" s="219" t="s">
        <v>250</v>
      </c>
      <c r="BH187" s="219" t="s">
        <v>250</v>
      </c>
      <c r="BI187" s="219" t="s">
        <v>250</v>
      </c>
      <c r="BJ187" s="219" t="s">
        <v>250</v>
      </c>
      <c r="BK187" s="219" t="s">
        <v>250</v>
      </c>
      <c r="BL187" s="219" t="s">
        <v>250</v>
      </c>
      <c r="BM187" s="219" t="s">
        <v>250</v>
      </c>
      <c r="BN187" s="219" t="s">
        <v>250</v>
      </c>
      <c r="BO187" s="219" t="s">
        <v>250</v>
      </c>
      <c r="BP187" s="219" t="s">
        <v>250</v>
      </c>
      <c r="BQ187" s="219" t="s">
        <v>250</v>
      </c>
      <c r="BR187" s="219" t="s">
        <v>250</v>
      </c>
      <c r="BS187" s="219" t="s">
        <v>250</v>
      </c>
      <c r="BT187" s="219" t="s">
        <v>250</v>
      </c>
      <c r="BU187" s="219" t="s">
        <v>250</v>
      </c>
      <c r="BV187" s="219" t="s">
        <v>250</v>
      </c>
      <c r="BW187" s="219" t="s">
        <v>250</v>
      </c>
      <c r="BX187" s="219" t="s">
        <v>250</v>
      </c>
      <c r="BY187" s="219" t="s">
        <v>250</v>
      </c>
      <c r="BZ187" s="219" t="s">
        <v>250</v>
      </c>
      <c r="CA187" s="219" t="s">
        <v>250</v>
      </c>
      <c r="CB187" s="219" t="s">
        <v>250</v>
      </c>
      <c r="CC187" s="219" t="s">
        <v>250</v>
      </c>
      <c r="CD187" s="219" t="s">
        <v>250</v>
      </c>
      <c r="CE187" s="219" t="s">
        <v>250</v>
      </c>
      <c r="CF187" s="219" t="s">
        <v>250</v>
      </c>
      <c r="CG187" s="219" t="s">
        <v>250</v>
      </c>
      <c r="CH187" s="219" t="s">
        <v>250</v>
      </c>
      <c r="CI187" s="219" t="s">
        <v>250</v>
      </c>
      <c r="CJ187" s="219" t="s">
        <v>250</v>
      </c>
      <c r="CK187" s="219" t="s">
        <v>250</v>
      </c>
      <c r="CL187" s="219" t="s">
        <v>250</v>
      </c>
      <c r="CM187" s="219" t="s">
        <v>250</v>
      </c>
      <c r="CN187" s="219" t="s">
        <v>250</v>
      </c>
      <c r="CO187" s="219" t="s">
        <v>250</v>
      </c>
      <c r="CP187" s="219" t="s">
        <v>250</v>
      </c>
      <c r="CQ187" s="219" t="s">
        <v>250</v>
      </c>
      <c r="CR187" s="219" t="s">
        <v>250</v>
      </c>
      <c r="CS187" s="219" t="s">
        <v>250</v>
      </c>
      <c r="CT187" s="219" t="s">
        <v>250</v>
      </c>
      <c r="CU187" s="219" t="s">
        <v>250</v>
      </c>
      <c r="CV187" s="219" t="s">
        <v>250</v>
      </c>
      <c r="CW187" s="220" t="s">
        <v>250</v>
      </c>
    </row>
    <row r="188" spans="1:201" s="142" customFormat="1" ht="20.100000000000001" customHeight="1" thickBot="1" x14ac:dyDescent="0.3">
      <c r="A188" s="137" t="s">
        <v>300</v>
      </c>
      <c r="B188" s="432">
        <f t="shared" ref="B188:AG188" si="172">IF(B177=0,0,(IF(B177&gt;B17,((B177/B17)-100%),0)))</f>
        <v>0</v>
      </c>
      <c r="C188" s="433">
        <f t="shared" si="172"/>
        <v>0</v>
      </c>
      <c r="D188" s="433">
        <f t="shared" si="172"/>
        <v>0</v>
      </c>
      <c r="E188" s="433">
        <f t="shared" si="172"/>
        <v>0</v>
      </c>
      <c r="F188" s="433">
        <f t="shared" si="172"/>
        <v>0</v>
      </c>
      <c r="G188" s="433">
        <f t="shared" si="172"/>
        <v>0</v>
      </c>
      <c r="H188" s="433">
        <f t="shared" si="172"/>
        <v>0</v>
      </c>
      <c r="I188" s="433">
        <f t="shared" si="172"/>
        <v>0</v>
      </c>
      <c r="J188" s="433">
        <f t="shared" si="172"/>
        <v>0</v>
      </c>
      <c r="K188" s="433">
        <f t="shared" si="172"/>
        <v>0</v>
      </c>
      <c r="L188" s="433">
        <f t="shared" si="172"/>
        <v>0</v>
      </c>
      <c r="M188" s="433">
        <f t="shared" si="172"/>
        <v>0</v>
      </c>
      <c r="N188" s="433">
        <f t="shared" si="172"/>
        <v>0</v>
      </c>
      <c r="O188" s="433">
        <f t="shared" si="172"/>
        <v>0</v>
      </c>
      <c r="P188" s="433">
        <f t="shared" si="172"/>
        <v>0</v>
      </c>
      <c r="Q188" s="433">
        <f t="shared" si="172"/>
        <v>0</v>
      </c>
      <c r="R188" s="433">
        <f t="shared" si="172"/>
        <v>0</v>
      </c>
      <c r="S188" s="433">
        <f t="shared" si="172"/>
        <v>0</v>
      </c>
      <c r="T188" s="433">
        <f t="shared" si="172"/>
        <v>0</v>
      </c>
      <c r="U188" s="433">
        <f t="shared" si="172"/>
        <v>0</v>
      </c>
      <c r="V188" s="433">
        <f t="shared" si="172"/>
        <v>0</v>
      </c>
      <c r="W188" s="433">
        <f t="shared" si="172"/>
        <v>0</v>
      </c>
      <c r="X188" s="433">
        <f t="shared" si="172"/>
        <v>0</v>
      </c>
      <c r="Y188" s="433">
        <f t="shared" si="172"/>
        <v>0</v>
      </c>
      <c r="Z188" s="433">
        <f t="shared" si="172"/>
        <v>0</v>
      </c>
      <c r="AA188" s="433">
        <f t="shared" si="172"/>
        <v>0</v>
      </c>
      <c r="AB188" s="433">
        <f t="shared" si="172"/>
        <v>0</v>
      </c>
      <c r="AC188" s="433">
        <f t="shared" si="172"/>
        <v>0</v>
      </c>
      <c r="AD188" s="433">
        <f t="shared" si="172"/>
        <v>0</v>
      </c>
      <c r="AE188" s="433">
        <f t="shared" si="172"/>
        <v>0</v>
      </c>
      <c r="AF188" s="433">
        <f t="shared" si="172"/>
        <v>0</v>
      </c>
      <c r="AG188" s="433">
        <f t="shared" si="172"/>
        <v>0</v>
      </c>
      <c r="AH188" s="433">
        <f t="shared" ref="AH188:BM188" si="173">IF(AH177=0,0,(IF(AH177&gt;AH17,((AH177/AH17)-100%),0)))</f>
        <v>0</v>
      </c>
      <c r="AI188" s="433">
        <f t="shared" si="173"/>
        <v>0</v>
      </c>
      <c r="AJ188" s="433">
        <f t="shared" si="173"/>
        <v>0</v>
      </c>
      <c r="AK188" s="433">
        <f t="shared" si="173"/>
        <v>0</v>
      </c>
      <c r="AL188" s="433">
        <f t="shared" si="173"/>
        <v>0</v>
      </c>
      <c r="AM188" s="433">
        <f t="shared" si="173"/>
        <v>0</v>
      </c>
      <c r="AN188" s="433">
        <f t="shared" si="173"/>
        <v>0</v>
      </c>
      <c r="AO188" s="433">
        <f t="shared" si="173"/>
        <v>0</v>
      </c>
      <c r="AP188" s="433">
        <f t="shared" si="173"/>
        <v>0</v>
      </c>
      <c r="AQ188" s="433">
        <f t="shared" si="173"/>
        <v>0</v>
      </c>
      <c r="AR188" s="433">
        <f t="shared" si="173"/>
        <v>0</v>
      </c>
      <c r="AS188" s="433">
        <f t="shared" si="173"/>
        <v>0</v>
      </c>
      <c r="AT188" s="433">
        <f t="shared" si="173"/>
        <v>0</v>
      </c>
      <c r="AU188" s="433">
        <f t="shared" si="173"/>
        <v>0</v>
      </c>
      <c r="AV188" s="433">
        <f t="shared" si="173"/>
        <v>0</v>
      </c>
      <c r="AW188" s="433">
        <f t="shared" si="173"/>
        <v>0</v>
      </c>
      <c r="AX188" s="433">
        <f t="shared" si="173"/>
        <v>0</v>
      </c>
      <c r="AY188" s="433">
        <f t="shared" si="173"/>
        <v>0</v>
      </c>
      <c r="AZ188" s="433">
        <f t="shared" si="173"/>
        <v>0</v>
      </c>
      <c r="BA188" s="433">
        <f t="shared" si="173"/>
        <v>0</v>
      </c>
      <c r="BB188" s="433">
        <f t="shared" si="173"/>
        <v>0</v>
      </c>
      <c r="BC188" s="433">
        <f t="shared" si="173"/>
        <v>0</v>
      </c>
      <c r="BD188" s="433">
        <f t="shared" si="173"/>
        <v>0</v>
      </c>
      <c r="BE188" s="433">
        <f t="shared" si="173"/>
        <v>0</v>
      </c>
      <c r="BF188" s="433">
        <f t="shared" si="173"/>
        <v>0</v>
      </c>
      <c r="BG188" s="433">
        <f t="shared" si="173"/>
        <v>0</v>
      </c>
      <c r="BH188" s="433">
        <f t="shared" si="173"/>
        <v>0</v>
      </c>
      <c r="BI188" s="433">
        <f t="shared" si="173"/>
        <v>0</v>
      </c>
      <c r="BJ188" s="433">
        <f t="shared" si="173"/>
        <v>0</v>
      </c>
      <c r="BK188" s="433">
        <f t="shared" si="173"/>
        <v>0</v>
      </c>
      <c r="BL188" s="433">
        <f t="shared" si="173"/>
        <v>0</v>
      </c>
      <c r="BM188" s="433">
        <f t="shared" si="173"/>
        <v>0</v>
      </c>
      <c r="BN188" s="433">
        <f t="shared" ref="BN188:CW188" si="174">IF(BN177=0,0,(IF(BN177&gt;BN17,((BN177/BN17)-100%),0)))</f>
        <v>0</v>
      </c>
      <c r="BO188" s="433">
        <f t="shared" si="174"/>
        <v>0</v>
      </c>
      <c r="BP188" s="433">
        <f t="shared" si="174"/>
        <v>0</v>
      </c>
      <c r="BQ188" s="433">
        <f t="shared" si="174"/>
        <v>0</v>
      </c>
      <c r="BR188" s="433">
        <f t="shared" si="174"/>
        <v>0</v>
      </c>
      <c r="BS188" s="433">
        <f t="shared" si="174"/>
        <v>0</v>
      </c>
      <c r="BT188" s="433">
        <f t="shared" si="174"/>
        <v>0</v>
      </c>
      <c r="BU188" s="433">
        <f t="shared" si="174"/>
        <v>0</v>
      </c>
      <c r="BV188" s="433">
        <f t="shared" si="174"/>
        <v>0</v>
      </c>
      <c r="BW188" s="433">
        <f t="shared" si="174"/>
        <v>0</v>
      </c>
      <c r="BX188" s="433">
        <f t="shared" si="174"/>
        <v>0</v>
      </c>
      <c r="BY188" s="433">
        <f t="shared" si="174"/>
        <v>0</v>
      </c>
      <c r="BZ188" s="433">
        <f t="shared" si="174"/>
        <v>0</v>
      </c>
      <c r="CA188" s="433">
        <f t="shared" si="174"/>
        <v>0</v>
      </c>
      <c r="CB188" s="433">
        <f t="shared" si="174"/>
        <v>0</v>
      </c>
      <c r="CC188" s="433">
        <f t="shared" si="174"/>
        <v>0</v>
      </c>
      <c r="CD188" s="433">
        <f t="shared" si="174"/>
        <v>0</v>
      </c>
      <c r="CE188" s="433">
        <f t="shared" si="174"/>
        <v>0</v>
      </c>
      <c r="CF188" s="433">
        <f t="shared" si="174"/>
        <v>0</v>
      </c>
      <c r="CG188" s="433">
        <f t="shared" si="174"/>
        <v>0</v>
      </c>
      <c r="CH188" s="433">
        <f t="shared" si="174"/>
        <v>0</v>
      </c>
      <c r="CI188" s="433">
        <f t="shared" si="174"/>
        <v>0</v>
      </c>
      <c r="CJ188" s="433">
        <f t="shared" si="174"/>
        <v>0</v>
      </c>
      <c r="CK188" s="433">
        <f t="shared" si="174"/>
        <v>0</v>
      </c>
      <c r="CL188" s="433">
        <f t="shared" si="174"/>
        <v>0</v>
      </c>
      <c r="CM188" s="433">
        <f t="shared" si="174"/>
        <v>0</v>
      </c>
      <c r="CN188" s="433">
        <f t="shared" si="174"/>
        <v>0</v>
      </c>
      <c r="CO188" s="433">
        <f t="shared" si="174"/>
        <v>0</v>
      </c>
      <c r="CP188" s="433">
        <f t="shared" si="174"/>
        <v>0</v>
      </c>
      <c r="CQ188" s="433">
        <f t="shared" si="174"/>
        <v>0</v>
      </c>
      <c r="CR188" s="433">
        <f t="shared" si="174"/>
        <v>0</v>
      </c>
      <c r="CS188" s="433">
        <f t="shared" si="174"/>
        <v>0</v>
      </c>
      <c r="CT188" s="433">
        <f t="shared" si="174"/>
        <v>0</v>
      </c>
      <c r="CU188" s="433">
        <f t="shared" si="174"/>
        <v>0</v>
      </c>
      <c r="CV188" s="433">
        <f t="shared" si="174"/>
        <v>0</v>
      </c>
      <c r="CW188" s="434">
        <f t="shared" si="174"/>
        <v>0</v>
      </c>
    </row>
    <row r="189" spans="1:201" s="67" customFormat="1" ht="9" customHeight="1" thickTop="1" thickBot="1" x14ac:dyDescent="0.3">
      <c r="A189" s="266"/>
      <c r="B189" s="240"/>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c r="CN189" s="223"/>
      <c r="CO189" s="223"/>
      <c r="CP189" s="223"/>
      <c r="CQ189" s="223"/>
      <c r="CR189" s="223"/>
      <c r="CS189" s="223"/>
      <c r="CT189" s="223"/>
      <c r="CU189" s="223"/>
      <c r="CV189" s="223"/>
      <c r="CW189" s="224"/>
      <c r="CX189" s="140"/>
      <c r="CY189" s="140"/>
      <c r="CZ189" s="140"/>
      <c r="DA189" s="140"/>
      <c r="DB189" s="140"/>
      <c r="DC189" s="140"/>
      <c r="DD189" s="140"/>
      <c r="DE189" s="140"/>
      <c r="DF189" s="140"/>
      <c r="DG189" s="140"/>
      <c r="DH189" s="140"/>
      <c r="DI189" s="140"/>
      <c r="DJ189" s="140"/>
      <c r="DK189" s="140"/>
      <c r="DL189" s="140"/>
      <c r="DM189" s="140"/>
      <c r="DN189" s="140"/>
      <c r="DO189" s="140"/>
      <c r="DP189" s="140"/>
      <c r="DQ189" s="140"/>
      <c r="DR189" s="140"/>
      <c r="DS189" s="140"/>
      <c r="DT189" s="140"/>
      <c r="DU189" s="140"/>
      <c r="DV189" s="140"/>
      <c r="DW189" s="140"/>
      <c r="DX189" s="140"/>
      <c r="DY189" s="140"/>
      <c r="DZ189" s="140"/>
      <c r="EA189" s="140"/>
      <c r="EB189" s="140"/>
      <c r="EC189" s="140"/>
      <c r="ED189" s="140"/>
      <c r="EE189" s="140"/>
      <c r="EF189" s="140"/>
      <c r="EG189" s="140"/>
      <c r="EH189" s="140"/>
      <c r="EI189" s="140"/>
      <c r="EJ189" s="140"/>
      <c r="EK189" s="140"/>
      <c r="EL189" s="140"/>
      <c r="EM189" s="140"/>
      <c r="EN189" s="140"/>
      <c r="EO189" s="140"/>
      <c r="EP189" s="140"/>
      <c r="EQ189" s="140"/>
      <c r="ER189" s="140"/>
      <c r="ES189" s="140"/>
      <c r="ET189" s="140"/>
      <c r="EU189" s="140"/>
      <c r="EV189" s="140"/>
      <c r="EW189" s="140"/>
      <c r="EX189" s="140"/>
      <c r="EY189" s="140"/>
      <c r="EZ189" s="140"/>
      <c r="FA189" s="140"/>
      <c r="FB189" s="140"/>
      <c r="FC189" s="140"/>
      <c r="FD189" s="140"/>
      <c r="FE189" s="140"/>
      <c r="FF189" s="140"/>
      <c r="FG189" s="140"/>
      <c r="FH189" s="140"/>
      <c r="FI189" s="140"/>
      <c r="FJ189" s="140"/>
      <c r="FK189" s="140"/>
      <c r="FL189" s="140"/>
      <c r="FM189" s="140"/>
      <c r="FN189" s="140"/>
      <c r="FO189" s="140"/>
      <c r="FP189" s="140"/>
      <c r="FQ189" s="140"/>
      <c r="FR189" s="140"/>
      <c r="FS189" s="140"/>
      <c r="FT189" s="140"/>
      <c r="FU189" s="140"/>
      <c r="FV189" s="140"/>
      <c r="FW189" s="140"/>
      <c r="FX189" s="140"/>
      <c r="FY189" s="140"/>
      <c r="FZ189" s="140"/>
      <c r="GA189" s="140"/>
      <c r="GB189" s="140"/>
      <c r="GC189" s="140"/>
      <c r="GD189" s="140"/>
      <c r="GE189" s="140"/>
      <c r="GF189" s="140"/>
      <c r="GG189" s="140"/>
      <c r="GH189" s="140"/>
      <c r="GI189" s="140"/>
      <c r="GJ189" s="140"/>
      <c r="GK189" s="140"/>
      <c r="GL189" s="140"/>
      <c r="GM189" s="140"/>
      <c r="GN189" s="140"/>
      <c r="GO189" s="140"/>
      <c r="GP189" s="140"/>
      <c r="GQ189" s="140"/>
      <c r="GR189" s="140"/>
      <c r="GS189" s="140"/>
    </row>
    <row r="190" spans="1:201" s="144" customFormat="1" ht="38.25" hidden="1" customHeight="1" thickTop="1" x14ac:dyDescent="0.25">
      <c r="A190" s="143"/>
      <c r="B190" s="479" t="s">
        <v>423</v>
      </c>
      <c r="C190" s="479"/>
      <c r="D190" s="479"/>
      <c r="E190" s="479"/>
      <c r="F190" s="479"/>
      <c r="G190" s="479"/>
      <c r="H190" s="479"/>
      <c r="I190" s="479"/>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row>
    <row r="191" spans="1:201" s="72" customFormat="1" ht="24.95" hidden="1" customHeight="1" x14ac:dyDescent="0.25">
      <c r="A191" s="145"/>
      <c r="B191" s="480">
        <f ca="1">Zusammenfassung!CG27</f>
        <v>0</v>
      </c>
      <c r="C191" s="480"/>
      <c r="D191" s="478" t="s">
        <v>413</v>
      </c>
      <c r="E191" s="478"/>
      <c r="F191" s="478"/>
      <c r="G191" s="478"/>
      <c r="H191" s="478"/>
      <c r="I191" s="478"/>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row>
    <row r="192" spans="1:201" ht="24.95" hidden="1" customHeight="1" x14ac:dyDescent="0.25">
      <c r="B192" s="480" t="s">
        <v>367</v>
      </c>
      <c r="C192" s="480"/>
      <c r="D192" s="481"/>
      <c r="E192" s="482"/>
      <c r="F192" s="482"/>
      <c r="G192" s="482"/>
      <c r="H192" s="482"/>
      <c r="I192" s="483"/>
    </row>
    <row r="193" spans="2:9" ht="24.95" hidden="1" customHeight="1" x14ac:dyDescent="0.25">
      <c r="B193" s="480" t="e">
        <f ca="1">Zusammenfassung!CG29</f>
        <v>#N/A</v>
      </c>
      <c r="C193" s="480"/>
      <c r="D193" s="478" t="s">
        <v>414</v>
      </c>
      <c r="E193" s="478"/>
      <c r="F193" s="478"/>
      <c r="G193" s="478"/>
      <c r="H193" s="478"/>
      <c r="I193" s="478"/>
    </row>
    <row r="194" spans="2:9" ht="24.95" hidden="1" customHeight="1" x14ac:dyDescent="0.25">
      <c r="B194" s="306" t="s">
        <v>381</v>
      </c>
      <c r="C194" s="307" t="e">
        <f ca="1">Zusammenfassung!CH30</f>
        <v>#DIV/0!</v>
      </c>
      <c r="D194" s="306" t="s">
        <v>387</v>
      </c>
      <c r="E194" s="307" t="e">
        <f ca="1">Zusammenfassung!CJ30</f>
        <v>#DIV/0!</v>
      </c>
      <c r="F194" s="306" t="s">
        <v>395</v>
      </c>
      <c r="G194" s="307" t="e">
        <f ca="1">Zusammenfassung!CL30</f>
        <v>#DIV/0!</v>
      </c>
      <c r="H194" s="306" t="s">
        <v>404</v>
      </c>
      <c r="I194" s="307" t="e">
        <f ca="1">Zusammenfassung!CN30</f>
        <v>#DIV/0!</v>
      </c>
    </row>
    <row r="195" spans="2:9" ht="24.95" hidden="1" customHeight="1" x14ac:dyDescent="0.25">
      <c r="B195" s="306" t="s">
        <v>382</v>
      </c>
      <c r="C195" s="307" t="e">
        <f ca="1">Zusammenfassung!CH31</f>
        <v>#DIV/0!</v>
      </c>
      <c r="D195" s="306" t="s">
        <v>388</v>
      </c>
      <c r="E195" s="307" t="e">
        <f ca="1">Zusammenfassung!CJ31</f>
        <v>#DIV/0!</v>
      </c>
      <c r="F195" s="306" t="s">
        <v>396</v>
      </c>
      <c r="G195" s="307" t="e">
        <f ca="1">Zusammenfassung!CL31</f>
        <v>#DIV/0!</v>
      </c>
      <c r="H195" s="306" t="s">
        <v>399</v>
      </c>
      <c r="I195" s="307" t="e">
        <f ca="1">Zusammenfassung!CN31</f>
        <v>#DIV/0!</v>
      </c>
    </row>
    <row r="196" spans="2:9" ht="24.95" hidden="1" customHeight="1" x14ac:dyDescent="0.25">
      <c r="B196" s="306" t="s">
        <v>383</v>
      </c>
      <c r="C196" s="307" t="e">
        <f ca="1">Zusammenfassung!CH32</f>
        <v>#DIV/0!</v>
      </c>
      <c r="D196" s="306" t="s">
        <v>389</v>
      </c>
      <c r="E196" s="307" t="e">
        <f ca="1">Zusammenfassung!CJ32</f>
        <v>#DIV/0!</v>
      </c>
      <c r="F196" s="306" t="s">
        <v>397</v>
      </c>
      <c r="G196" s="307" t="e">
        <f ca="1">Zusammenfassung!CL32</f>
        <v>#DIV/0!</v>
      </c>
      <c r="H196" s="306" t="s">
        <v>400</v>
      </c>
      <c r="I196" s="307" t="e">
        <f ca="1">Zusammenfassung!CN32</f>
        <v>#DIV/0!</v>
      </c>
    </row>
    <row r="197" spans="2:9" ht="24.95" hidden="1" customHeight="1" x14ac:dyDescent="0.25">
      <c r="B197" s="306" t="s">
        <v>384</v>
      </c>
      <c r="C197" s="307" t="e">
        <f ca="1">Zusammenfassung!CH33</f>
        <v>#DIV/0!</v>
      </c>
      <c r="D197" s="306" t="s">
        <v>390</v>
      </c>
      <c r="E197" s="307" t="e">
        <f ca="1">Zusammenfassung!CJ33</f>
        <v>#DIV/0!</v>
      </c>
      <c r="F197" s="306" t="s">
        <v>398</v>
      </c>
      <c r="G197" s="307" t="e">
        <f ca="1">Zusammenfassung!CL33</f>
        <v>#DIV/0!</v>
      </c>
      <c r="H197" s="306" t="s">
        <v>401</v>
      </c>
      <c r="I197" s="307" t="e">
        <f ca="1">Zusammenfassung!CN33</f>
        <v>#DIV/0!</v>
      </c>
    </row>
    <row r="198" spans="2:9" ht="24.95" hidden="1" customHeight="1" x14ac:dyDescent="0.25">
      <c r="B198" s="306" t="s">
        <v>385</v>
      </c>
      <c r="C198" s="307" t="e">
        <f ca="1">Zusammenfassung!CH34</f>
        <v>#DIV/0!</v>
      </c>
      <c r="D198" s="306" t="s">
        <v>391</v>
      </c>
      <c r="E198" s="307" t="e">
        <f ca="1">Zusammenfassung!CJ34</f>
        <v>#DIV/0!</v>
      </c>
      <c r="F198" s="306" t="s">
        <v>393</v>
      </c>
      <c r="G198" s="307" t="e">
        <f ca="1">Zusammenfassung!CL34</f>
        <v>#DIV/0!</v>
      </c>
      <c r="H198" s="306" t="s">
        <v>402</v>
      </c>
      <c r="I198" s="307" t="e">
        <f ca="1">Zusammenfassung!CN34</f>
        <v>#DIV/0!</v>
      </c>
    </row>
    <row r="199" spans="2:9" ht="24.95" hidden="1" customHeight="1" x14ac:dyDescent="0.25">
      <c r="B199" s="306" t="s">
        <v>386</v>
      </c>
      <c r="C199" s="307" t="e">
        <f ca="1">Zusammenfassung!CH35</f>
        <v>#DIV/0!</v>
      </c>
      <c r="D199" s="306" t="s">
        <v>392</v>
      </c>
      <c r="E199" s="307" t="e">
        <f ca="1">Zusammenfassung!CJ35</f>
        <v>#DIV/0!</v>
      </c>
      <c r="F199" s="306" t="s">
        <v>394</v>
      </c>
      <c r="G199" s="307" t="e">
        <f ca="1">Zusammenfassung!CL35</f>
        <v>#DIV/0!</v>
      </c>
      <c r="H199" s="306" t="s">
        <v>403</v>
      </c>
      <c r="I199" s="307" t="e">
        <f ca="1">Zusammenfassung!CN35</f>
        <v>#DIV/0!</v>
      </c>
    </row>
    <row r="200" spans="2:9" ht="24.95" hidden="1" customHeight="1" x14ac:dyDescent="0.25"/>
    <row r="201" spans="2:9" ht="24.95" hidden="1" customHeight="1" x14ac:dyDescent="0.25">
      <c r="B201" s="479" t="s">
        <v>430</v>
      </c>
      <c r="C201" s="479"/>
      <c r="D201" s="479"/>
      <c r="E201" s="479"/>
      <c r="F201" s="479"/>
      <c r="G201" s="479"/>
      <c r="H201" s="479"/>
      <c r="I201" s="479"/>
    </row>
    <row r="202" spans="2:9" ht="24.95" hidden="1" customHeight="1" x14ac:dyDescent="0.25">
      <c r="B202" s="480">
        <f ca="1">Zusammenfassung!CG51</f>
        <v>0</v>
      </c>
      <c r="C202" s="480"/>
      <c r="D202" s="478" t="s">
        <v>413</v>
      </c>
      <c r="E202" s="478"/>
      <c r="F202" s="478"/>
      <c r="G202" s="478"/>
      <c r="H202" s="478"/>
      <c r="I202" s="478"/>
    </row>
    <row r="203" spans="2:9" ht="24.95" hidden="1" customHeight="1" x14ac:dyDescent="0.25">
      <c r="B203" s="480" t="s">
        <v>367</v>
      </c>
      <c r="C203" s="480"/>
      <c r="D203" s="481"/>
      <c r="E203" s="482"/>
      <c r="F203" s="482"/>
      <c r="G203" s="482"/>
      <c r="H203" s="482"/>
      <c r="I203" s="483"/>
    </row>
    <row r="204" spans="2:9" ht="24.95" hidden="1" customHeight="1" x14ac:dyDescent="0.25">
      <c r="B204" s="477"/>
      <c r="C204" s="477"/>
      <c r="D204" s="478" t="s">
        <v>414</v>
      </c>
      <c r="E204" s="478"/>
      <c r="F204" s="478"/>
      <c r="G204" s="478"/>
      <c r="H204" s="478"/>
      <c r="I204" s="478"/>
    </row>
    <row r="205" spans="2:9" ht="24.95" hidden="1" customHeight="1" x14ac:dyDescent="0.25">
      <c r="B205" s="306" t="s">
        <v>381</v>
      </c>
      <c r="C205" s="307" t="e">
        <f ca="1">Zusammenfassung!CH54</f>
        <v>#DIV/0!</v>
      </c>
      <c r="D205" s="306" t="s">
        <v>387</v>
      </c>
      <c r="E205" s="307" t="e">
        <f ca="1">Zusammenfassung!CJ54</f>
        <v>#DIV/0!</v>
      </c>
      <c r="F205" s="306" t="s">
        <v>395</v>
      </c>
      <c r="G205" s="307" t="e">
        <f ca="1">Zusammenfassung!CL54</f>
        <v>#DIV/0!</v>
      </c>
      <c r="H205" s="306" t="s">
        <v>404</v>
      </c>
      <c r="I205" s="307" t="e">
        <f ca="1">Zusammenfassung!CN54</f>
        <v>#DIV/0!</v>
      </c>
    </row>
    <row r="206" spans="2:9" ht="24.95" hidden="1" customHeight="1" x14ac:dyDescent="0.25">
      <c r="B206" s="306" t="s">
        <v>382</v>
      </c>
      <c r="C206" s="307" t="e">
        <f ca="1">Zusammenfassung!CH55</f>
        <v>#DIV/0!</v>
      </c>
      <c r="D206" s="306" t="s">
        <v>388</v>
      </c>
      <c r="E206" s="307" t="e">
        <f ca="1">Zusammenfassung!CJ55</f>
        <v>#DIV/0!</v>
      </c>
      <c r="F206" s="306" t="s">
        <v>396</v>
      </c>
      <c r="G206" s="307" t="e">
        <f ca="1">Zusammenfassung!CL55</f>
        <v>#DIV/0!</v>
      </c>
      <c r="H206" s="306" t="s">
        <v>399</v>
      </c>
      <c r="I206" s="307" t="e">
        <f ca="1">Zusammenfassung!CN55</f>
        <v>#DIV/0!</v>
      </c>
    </row>
    <row r="207" spans="2:9" ht="24.95" hidden="1" customHeight="1" x14ac:dyDescent="0.25">
      <c r="B207" s="306" t="s">
        <v>383</v>
      </c>
      <c r="C207" s="307" t="e">
        <f ca="1">Zusammenfassung!CH56</f>
        <v>#DIV/0!</v>
      </c>
      <c r="D207" s="306" t="s">
        <v>389</v>
      </c>
      <c r="E207" s="307" t="e">
        <f ca="1">Zusammenfassung!CJ56</f>
        <v>#DIV/0!</v>
      </c>
      <c r="F207" s="306" t="s">
        <v>397</v>
      </c>
      <c r="G207" s="307" t="e">
        <f ca="1">Zusammenfassung!CL56</f>
        <v>#DIV/0!</v>
      </c>
      <c r="H207" s="306" t="s">
        <v>400</v>
      </c>
      <c r="I207" s="307" t="e">
        <f ca="1">Zusammenfassung!CN56</f>
        <v>#DIV/0!</v>
      </c>
    </row>
    <row r="208" spans="2:9" ht="24.95" hidden="1" customHeight="1" x14ac:dyDescent="0.25">
      <c r="B208" s="306" t="s">
        <v>384</v>
      </c>
      <c r="C208" s="307" t="e">
        <f ca="1">Zusammenfassung!CH57</f>
        <v>#DIV/0!</v>
      </c>
      <c r="D208" s="306" t="s">
        <v>390</v>
      </c>
      <c r="E208" s="307" t="e">
        <f ca="1">Zusammenfassung!CJ57</f>
        <v>#DIV/0!</v>
      </c>
      <c r="F208" s="306" t="s">
        <v>398</v>
      </c>
      <c r="G208" s="307" t="e">
        <f ca="1">Zusammenfassung!CL57</f>
        <v>#DIV/0!</v>
      </c>
      <c r="H208" s="306" t="s">
        <v>401</v>
      </c>
      <c r="I208" s="307" t="e">
        <f ca="1">Zusammenfassung!CN57</f>
        <v>#DIV/0!</v>
      </c>
    </row>
    <row r="209" spans="2:9" ht="24.95" hidden="1" customHeight="1" x14ac:dyDescent="0.25">
      <c r="B209" s="306" t="s">
        <v>385</v>
      </c>
      <c r="C209" s="307" t="e">
        <f ca="1">Zusammenfassung!CH58</f>
        <v>#DIV/0!</v>
      </c>
      <c r="D209" s="306" t="s">
        <v>391</v>
      </c>
      <c r="E209" s="307" t="e">
        <f ca="1">Zusammenfassung!CJ58</f>
        <v>#DIV/0!</v>
      </c>
      <c r="F209" s="306" t="s">
        <v>393</v>
      </c>
      <c r="G209" s="307" t="e">
        <f ca="1">Zusammenfassung!CL58</f>
        <v>#DIV/0!</v>
      </c>
      <c r="H209" s="306" t="s">
        <v>402</v>
      </c>
      <c r="I209" s="307" t="e">
        <f ca="1">Zusammenfassung!CN58</f>
        <v>#DIV/0!</v>
      </c>
    </row>
    <row r="210" spans="2:9" ht="24.95" hidden="1" customHeight="1" x14ac:dyDescent="0.25">
      <c r="B210" s="306" t="s">
        <v>386</v>
      </c>
      <c r="C210" s="307" t="e">
        <f ca="1">Zusammenfassung!CH59</f>
        <v>#DIV/0!</v>
      </c>
      <c r="D210" s="306" t="s">
        <v>392</v>
      </c>
      <c r="E210" s="307" t="e">
        <f ca="1">Zusammenfassung!CJ59</f>
        <v>#DIV/0!</v>
      </c>
      <c r="F210" s="306" t="s">
        <v>394</v>
      </c>
      <c r="G210" s="307" t="e">
        <f ca="1">Zusammenfassung!CL59</f>
        <v>#DIV/0!</v>
      </c>
      <c r="H210" s="306" t="s">
        <v>403</v>
      </c>
      <c r="I210" s="307" t="e">
        <f ca="1">Zusammenfassung!CN59</f>
        <v>#DIV/0!</v>
      </c>
    </row>
    <row r="211" spans="2:9" ht="20.100000000000001" hidden="1" customHeight="1" x14ac:dyDescent="0.25"/>
    <row r="212" spans="2:9" ht="20.100000000000001" customHeight="1" thickTop="1" x14ac:dyDescent="0.25"/>
  </sheetData>
  <sheetProtection algorithmName="SHA-512" hashValue="FDVjoqvlohp8X0P+L5+POftXrZhODTIPf7PtjBxo7uu4/4hjcdOpcwLrmRhtC8/j2aV8andAl4vxfwMQandAQw==" saltValue="yGZyd/0iI3XXcIyc2VPubw==" spinCount="100000" sheet="1" objects="1" scenarios="1" selectLockedCells="1"/>
  <mergeCells count="14">
    <mergeCell ref="B204:C204"/>
    <mergeCell ref="D204:I204"/>
    <mergeCell ref="B190:I190"/>
    <mergeCell ref="B191:C191"/>
    <mergeCell ref="D191:I191"/>
    <mergeCell ref="B192:C192"/>
    <mergeCell ref="D192:I192"/>
    <mergeCell ref="B193:C193"/>
    <mergeCell ref="D193:I193"/>
    <mergeCell ref="B201:I201"/>
    <mergeCell ref="B202:C202"/>
    <mergeCell ref="D202:I202"/>
    <mergeCell ref="B203:C203"/>
    <mergeCell ref="D203:I203"/>
  </mergeCells>
  <conditionalFormatting sqref="I205:I210 G205:G210 E205:E210 C205:C210">
    <cfRule type="cellIs" dxfId="203" priority="410" operator="notEqual">
      <formula>0</formula>
    </cfRule>
  </conditionalFormatting>
  <conditionalFormatting sqref="B171">
    <cfRule type="containsText" dxfId="202" priority="200" operator="containsText" text="BDKS nicht ok">
      <formula>NOT(ISERROR(SEARCH("BDKS nicht ok",B171)))</formula>
    </cfRule>
    <cfRule type="containsText" dxfId="201" priority="202" operator="containsText" text="BDKS ok">
      <formula>NOT(ISERROR(SEARCH("BDKS ok",B171)))</formula>
    </cfRule>
  </conditionalFormatting>
  <conditionalFormatting sqref="C171">
    <cfRule type="containsText" dxfId="200" priority="198" operator="containsText" text="BDKS nicht ok">
      <formula>NOT(ISERROR(SEARCH("BDKS nicht ok",C171)))</formula>
    </cfRule>
    <cfRule type="containsText" dxfId="199" priority="199" operator="containsText" text="BDKS ok">
      <formula>NOT(ISERROR(SEARCH("BDKS ok",C171)))</formula>
    </cfRule>
  </conditionalFormatting>
  <conditionalFormatting sqref="D171">
    <cfRule type="containsText" dxfId="198" priority="196" operator="containsText" text="BDKS nicht ok">
      <formula>NOT(ISERROR(SEARCH("BDKS nicht ok",D171)))</formula>
    </cfRule>
    <cfRule type="containsText" dxfId="197" priority="197" operator="containsText" text="BDKS ok">
      <formula>NOT(ISERROR(SEARCH("BDKS ok",D171)))</formula>
    </cfRule>
  </conditionalFormatting>
  <conditionalFormatting sqref="E171">
    <cfRule type="containsText" dxfId="196" priority="194" operator="containsText" text="BDKS nicht ok">
      <formula>NOT(ISERROR(SEARCH("BDKS nicht ok",E171)))</formula>
    </cfRule>
    <cfRule type="containsText" dxfId="195" priority="195" operator="containsText" text="BDKS ok">
      <formula>NOT(ISERROR(SEARCH("BDKS ok",E171)))</formula>
    </cfRule>
  </conditionalFormatting>
  <conditionalFormatting sqref="F171">
    <cfRule type="containsText" dxfId="194" priority="192" operator="containsText" text="BDKS nicht ok">
      <formula>NOT(ISERROR(SEARCH("BDKS nicht ok",F171)))</formula>
    </cfRule>
    <cfRule type="containsText" dxfId="193" priority="193" operator="containsText" text="BDKS ok">
      <formula>NOT(ISERROR(SEARCH("BDKS ok",F171)))</formula>
    </cfRule>
  </conditionalFormatting>
  <conditionalFormatting sqref="G171">
    <cfRule type="containsText" dxfId="192" priority="190" operator="containsText" text="BDKS nicht ok">
      <formula>NOT(ISERROR(SEARCH("BDKS nicht ok",G171)))</formula>
    </cfRule>
    <cfRule type="containsText" dxfId="191" priority="191" operator="containsText" text="BDKS ok">
      <formula>NOT(ISERROR(SEARCH("BDKS ok",G171)))</formula>
    </cfRule>
  </conditionalFormatting>
  <conditionalFormatting sqref="H171">
    <cfRule type="containsText" dxfId="190" priority="188" operator="containsText" text="BDKS nicht ok">
      <formula>NOT(ISERROR(SEARCH("BDKS nicht ok",H171)))</formula>
    </cfRule>
    <cfRule type="containsText" dxfId="189" priority="189" operator="containsText" text="BDKS ok">
      <formula>NOT(ISERROR(SEARCH("BDKS ok",H171)))</formula>
    </cfRule>
  </conditionalFormatting>
  <conditionalFormatting sqref="I171">
    <cfRule type="containsText" dxfId="188" priority="186" operator="containsText" text="BDKS nicht ok">
      <formula>NOT(ISERROR(SEARCH("BDKS nicht ok",I171)))</formula>
    </cfRule>
    <cfRule type="containsText" dxfId="187" priority="187" operator="containsText" text="BDKS ok">
      <formula>NOT(ISERROR(SEARCH("BDKS ok",I171)))</formula>
    </cfRule>
  </conditionalFormatting>
  <conditionalFormatting sqref="J171">
    <cfRule type="containsText" dxfId="186" priority="184" operator="containsText" text="BDKS nicht ok">
      <formula>NOT(ISERROR(SEARCH("BDKS nicht ok",J171)))</formula>
    </cfRule>
    <cfRule type="containsText" dxfId="185" priority="185" operator="containsText" text="BDKS ok">
      <formula>NOT(ISERROR(SEARCH("BDKS ok",J171)))</formula>
    </cfRule>
  </conditionalFormatting>
  <conditionalFormatting sqref="K171">
    <cfRule type="containsText" dxfId="184" priority="182" operator="containsText" text="BDKS nicht ok">
      <formula>NOT(ISERROR(SEARCH("BDKS nicht ok",K171)))</formula>
    </cfRule>
    <cfRule type="containsText" dxfId="183" priority="183" operator="containsText" text="BDKS ok">
      <formula>NOT(ISERROR(SEARCH("BDKS ok",K171)))</formula>
    </cfRule>
  </conditionalFormatting>
  <conditionalFormatting sqref="L171">
    <cfRule type="containsText" dxfId="182" priority="180" operator="containsText" text="BDKS nicht ok">
      <formula>NOT(ISERROR(SEARCH("BDKS nicht ok",L171)))</formula>
    </cfRule>
    <cfRule type="containsText" dxfId="181" priority="181" operator="containsText" text="BDKS ok">
      <formula>NOT(ISERROR(SEARCH("BDKS ok",L171)))</formula>
    </cfRule>
  </conditionalFormatting>
  <conditionalFormatting sqref="M171">
    <cfRule type="containsText" dxfId="180" priority="178" operator="containsText" text="BDKS nicht ok">
      <formula>NOT(ISERROR(SEARCH("BDKS nicht ok",M171)))</formula>
    </cfRule>
    <cfRule type="containsText" dxfId="179" priority="179" operator="containsText" text="BDKS ok">
      <formula>NOT(ISERROR(SEARCH("BDKS ok",M171)))</formula>
    </cfRule>
  </conditionalFormatting>
  <conditionalFormatting sqref="N171">
    <cfRule type="containsText" dxfId="178" priority="176" operator="containsText" text="BDKS nicht ok">
      <formula>NOT(ISERROR(SEARCH("BDKS nicht ok",N171)))</formula>
    </cfRule>
    <cfRule type="containsText" dxfId="177" priority="177" operator="containsText" text="BDKS ok">
      <formula>NOT(ISERROR(SEARCH("BDKS ok",N171)))</formula>
    </cfRule>
  </conditionalFormatting>
  <conditionalFormatting sqref="O171">
    <cfRule type="containsText" dxfId="176" priority="174" operator="containsText" text="BDKS nicht ok">
      <formula>NOT(ISERROR(SEARCH("BDKS nicht ok",O171)))</formula>
    </cfRule>
    <cfRule type="containsText" dxfId="175" priority="175" operator="containsText" text="BDKS ok">
      <formula>NOT(ISERROR(SEARCH("BDKS ok",O171)))</formula>
    </cfRule>
  </conditionalFormatting>
  <conditionalFormatting sqref="P171">
    <cfRule type="containsText" dxfId="174" priority="172" operator="containsText" text="BDKS nicht ok">
      <formula>NOT(ISERROR(SEARCH("BDKS nicht ok",P171)))</formula>
    </cfRule>
    <cfRule type="containsText" dxfId="173" priority="173" operator="containsText" text="BDKS ok">
      <formula>NOT(ISERROR(SEARCH("BDKS ok",P171)))</formula>
    </cfRule>
  </conditionalFormatting>
  <conditionalFormatting sqref="Q171">
    <cfRule type="containsText" dxfId="172" priority="170" operator="containsText" text="BDKS nicht ok">
      <formula>NOT(ISERROR(SEARCH("BDKS nicht ok",Q171)))</formula>
    </cfRule>
    <cfRule type="containsText" dxfId="171" priority="171" operator="containsText" text="BDKS ok">
      <formula>NOT(ISERROR(SEARCH("BDKS ok",Q171)))</formula>
    </cfRule>
  </conditionalFormatting>
  <conditionalFormatting sqref="R171">
    <cfRule type="containsText" dxfId="170" priority="168" operator="containsText" text="BDKS nicht ok">
      <formula>NOT(ISERROR(SEARCH("BDKS nicht ok",R171)))</formula>
    </cfRule>
    <cfRule type="containsText" dxfId="169" priority="169" operator="containsText" text="BDKS ok">
      <formula>NOT(ISERROR(SEARCH("BDKS ok",R171)))</formula>
    </cfRule>
  </conditionalFormatting>
  <conditionalFormatting sqref="S171">
    <cfRule type="containsText" dxfId="168" priority="166" operator="containsText" text="BDKS nicht ok">
      <formula>NOT(ISERROR(SEARCH("BDKS nicht ok",S171)))</formula>
    </cfRule>
    <cfRule type="containsText" dxfId="167" priority="167" operator="containsText" text="BDKS ok">
      <formula>NOT(ISERROR(SEARCH("BDKS ok",S171)))</formula>
    </cfRule>
  </conditionalFormatting>
  <conditionalFormatting sqref="T171">
    <cfRule type="containsText" dxfId="166" priority="164" operator="containsText" text="BDKS nicht ok">
      <formula>NOT(ISERROR(SEARCH("BDKS nicht ok",T171)))</formula>
    </cfRule>
    <cfRule type="containsText" dxfId="165" priority="165" operator="containsText" text="BDKS ok">
      <formula>NOT(ISERROR(SEARCH("BDKS ok",T171)))</formula>
    </cfRule>
  </conditionalFormatting>
  <conditionalFormatting sqref="U171">
    <cfRule type="containsText" dxfId="164" priority="162" operator="containsText" text="BDKS nicht ok">
      <formula>NOT(ISERROR(SEARCH("BDKS nicht ok",U171)))</formula>
    </cfRule>
    <cfRule type="containsText" dxfId="163" priority="163" operator="containsText" text="BDKS ok">
      <formula>NOT(ISERROR(SEARCH("BDKS ok",U171)))</formula>
    </cfRule>
  </conditionalFormatting>
  <conditionalFormatting sqref="V171">
    <cfRule type="containsText" dxfId="162" priority="160" operator="containsText" text="BDKS nicht ok">
      <formula>NOT(ISERROR(SEARCH("BDKS nicht ok",V171)))</formula>
    </cfRule>
    <cfRule type="containsText" dxfId="161" priority="161" operator="containsText" text="BDKS ok">
      <formula>NOT(ISERROR(SEARCH("BDKS ok",V171)))</formula>
    </cfRule>
  </conditionalFormatting>
  <conditionalFormatting sqref="W171">
    <cfRule type="containsText" dxfId="160" priority="158" operator="containsText" text="BDKS nicht ok">
      <formula>NOT(ISERROR(SEARCH("BDKS nicht ok",W171)))</formula>
    </cfRule>
    <cfRule type="containsText" dxfId="159" priority="159" operator="containsText" text="BDKS ok">
      <formula>NOT(ISERROR(SEARCH("BDKS ok",W171)))</formula>
    </cfRule>
  </conditionalFormatting>
  <conditionalFormatting sqref="X171">
    <cfRule type="containsText" dxfId="158" priority="156" operator="containsText" text="BDKS nicht ok">
      <formula>NOT(ISERROR(SEARCH("BDKS nicht ok",X171)))</formula>
    </cfRule>
    <cfRule type="containsText" dxfId="157" priority="157" operator="containsText" text="BDKS ok">
      <formula>NOT(ISERROR(SEARCH("BDKS ok",X171)))</formula>
    </cfRule>
  </conditionalFormatting>
  <conditionalFormatting sqref="Y171">
    <cfRule type="containsText" dxfId="156" priority="154" operator="containsText" text="BDKS nicht ok">
      <formula>NOT(ISERROR(SEARCH("BDKS nicht ok",Y171)))</formula>
    </cfRule>
    <cfRule type="containsText" dxfId="155" priority="155" operator="containsText" text="BDKS ok">
      <formula>NOT(ISERROR(SEARCH("BDKS ok",Y171)))</formula>
    </cfRule>
  </conditionalFormatting>
  <conditionalFormatting sqref="Z171">
    <cfRule type="containsText" dxfId="154" priority="152" operator="containsText" text="BDKS nicht ok">
      <formula>NOT(ISERROR(SEARCH("BDKS nicht ok",Z171)))</formula>
    </cfRule>
    <cfRule type="containsText" dxfId="153" priority="153" operator="containsText" text="BDKS ok">
      <formula>NOT(ISERROR(SEARCH("BDKS ok",Z171)))</formula>
    </cfRule>
  </conditionalFormatting>
  <conditionalFormatting sqref="AA171">
    <cfRule type="containsText" dxfId="152" priority="150" operator="containsText" text="BDKS nicht ok">
      <formula>NOT(ISERROR(SEARCH("BDKS nicht ok",AA171)))</formula>
    </cfRule>
    <cfRule type="containsText" dxfId="151" priority="151" operator="containsText" text="BDKS ok">
      <formula>NOT(ISERROR(SEARCH("BDKS ok",AA171)))</formula>
    </cfRule>
  </conditionalFormatting>
  <conditionalFormatting sqref="AB171">
    <cfRule type="containsText" dxfId="150" priority="148" operator="containsText" text="BDKS nicht ok">
      <formula>NOT(ISERROR(SEARCH("BDKS nicht ok",AB171)))</formula>
    </cfRule>
    <cfRule type="containsText" dxfId="149" priority="149" operator="containsText" text="BDKS ok">
      <formula>NOT(ISERROR(SEARCH("BDKS ok",AB171)))</formula>
    </cfRule>
  </conditionalFormatting>
  <conditionalFormatting sqref="AC171">
    <cfRule type="containsText" dxfId="148" priority="146" operator="containsText" text="BDKS nicht ok">
      <formula>NOT(ISERROR(SEARCH("BDKS nicht ok",AC171)))</formula>
    </cfRule>
    <cfRule type="containsText" dxfId="147" priority="147" operator="containsText" text="BDKS ok">
      <formula>NOT(ISERROR(SEARCH("BDKS ok",AC171)))</formula>
    </cfRule>
  </conditionalFormatting>
  <conditionalFormatting sqref="AD171">
    <cfRule type="containsText" dxfId="146" priority="144" operator="containsText" text="BDKS nicht ok">
      <formula>NOT(ISERROR(SEARCH("BDKS nicht ok",AD171)))</formula>
    </cfRule>
    <cfRule type="containsText" dxfId="145" priority="145" operator="containsText" text="BDKS ok">
      <formula>NOT(ISERROR(SEARCH("BDKS ok",AD171)))</formula>
    </cfRule>
  </conditionalFormatting>
  <conditionalFormatting sqref="AE171">
    <cfRule type="containsText" dxfId="144" priority="142" operator="containsText" text="BDKS nicht ok">
      <formula>NOT(ISERROR(SEARCH("BDKS nicht ok",AE171)))</formula>
    </cfRule>
    <cfRule type="containsText" dxfId="143" priority="143" operator="containsText" text="BDKS ok">
      <formula>NOT(ISERROR(SEARCH("BDKS ok",AE171)))</formula>
    </cfRule>
  </conditionalFormatting>
  <conditionalFormatting sqref="AF171">
    <cfRule type="containsText" dxfId="142" priority="140" operator="containsText" text="BDKS nicht ok">
      <formula>NOT(ISERROR(SEARCH("BDKS nicht ok",AF171)))</formula>
    </cfRule>
    <cfRule type="containsText" dxfId="141" priority="141" operator="containsText" text="BDKS ok">
      <formula>NOT(ISERROR(SEARCH("BDKS ok",AF171)))</formula>
    </cfRule>
  </conditionalFormatting>
  <conditionalFormatting sqref="AG171">
    <cfRule type="containsText" dxfId="140" priority="138" operator="containsText" text="BDKS nicht ok">
      <formula>NOT(ISERROR(SEARCH("BDKS nicht ok",AG171)))</formula>
    </cfRule>
    <cfRule type="containsText" dxfId="139" priority="139" operator="containsText" text="BDKS ok">
      <formula>NOT(ISERROR(SEARCH("BDKS ok",AG171)))</formula>
    </cfRule>
  </conditionalFormatting>
  <conditionalFormatting sqref="AH171">
    <cfRule type="containsText" dxfId="138" priority="136" operator="containsText" text="BDKS nicht ok">
      <formula>NOT(ISERROR(SEARCH("BDKS nicht ok",AH171)))</formula>
    </cfRule>
    <cfRule type="containsText" dxfId="137" priority="137" operator="containsText" text="BDKS ok">
      <formula>NOT(ISERROR(SEARCH("BDKS ok",AH171)))</formula>
    </cfRule>
  </conditionalFormatting>
  <conditionalFormatting sqref="AI171">
    <cfRule type="containsText" dxfId="136" priority="134" operator="containsText" text="BDKS nicht ok">
      <formula>NOT(ISERROR(SEARCH("BDKS nicht ok",AI171)))</formula>
    </cfRule>
    <cfRule type="containsText" dxfId="135" priority="135" operator="containsText" text="BDKS ok">
      <formula>NOT(ISERROR(SEARCH("BDKS ok",AI171)))</formula>
    </cfRule>
  </conditionalFormatting>
  <conditionalFormatting sqref="AJ171">
    <cfRule type="containsText" dxfId="134" priority="132" operator="containsText" text="BDKS nicht ok">
      <formula>NOT(ISERROR(SEARCH("BDKS nicht ok",AJ171)))</formula>
    </cfRule>
    <cfRule type="containsText" dxfId="133" priority="133" operator="containsText" text="BDKS ok">
      <formula>NOT(ISERROR(SEARCH("BDKS ok",AJ171)))</formula>
    </cfRule>
  </conditionalFormatting>
  <conditionalFormatting sqref="AK171">
    <cfRule type="containsText" dxfId="132" priority="130" operator="containsText" text="BDKS nicht ok">
      <formula>NOT(ISERROR(SEARCH("BDKS nicht ok",AK171)))</formula>
    </cfRule>
    <cfRule type="containsText" dxfId="131" priority="131" operator="containsText" text="BDKS ok">
      <formula>NOT(ISERROR(SEARCH("BDKS ok",AK171)))</formula>
    </cfRule>
  </conditionalFormatting>
  <conditionalFormatting sqref="AL171">
    <cfRule type="containsText" dxfId="130" priority="128" operator="containsText" text="BDKS nicht ok">
      <formula>NOT(ISERROR(SEARCH("BDKS nicht ok",AL171)))</formula>
    </cfRule>
    <cfRule type="containsText" dxfId="129" priority="129" operator="containsText" text="BDKS ok">
      <formula>NOT(ISERROR(SEARCH("BDKS ok",AL171)))</formula>
    </cfRule>
  </conditionalFormatting>
  <conditionalFormatting sqref="AM171">
    <cfRule type="containsText" dxfId="128" priority="126" operator="containsText" text="BDKS nicht ok">
      <formula>NOT(ISERROR(SEARCH("BDKS nicht ok",AM171)))</formula>
    </cfRule>
    <cfRule type="containsText" dxfId="127" priority="127" operator="containsText" text="BDKS ok">
      <formula>NOT(ISERROR(SEARCH("BDKS ok",AM171)))</formula>
    </cfRule>
  </conditionalFormatting>
  <conditionalFormatting sqref="AN171">
    <cfRule type="containsText" dxfId="126" priority="124" operator="containsText" text="BDKS nicht ok">
      <formula>NOT(ISERROR(SEARCH("BDKS nicht ok",AN171)))</formula>
    </cfRule>
    <cfRule type="containsText" dxfId="125" priority="125" operator="containsText" text="BDKS ok">
      <formula>NOT(ISERROR(SEARCH("BDKS ok",AN171)))</formula>
    </cfRule>
  </conditionalFormatting>
  <conditionalFormatting sqref="AO171">
    <cfRule type="containsText" dxfId="124" priority="122" operator="containsText" text="BDKS nicht ok">
      <formula>NOT(ISERROR(SEARCH("BDKS nicht ok",AO171)))</formula>
    </cfRule>
    <cfRule type="containsText" dxfId="123" priority="123" operator="containsText" text="BDKS ok">
      <formula>NOT(ISERROR(SEARCH("BDKS ok",AO171)))</formula>
    </cfRule>
  </conditionalFormatting>
  <conditionalFormatting sqref="AP171">
    <cfRule type="containsText" dxfId="122" priority="120" operator="containsText" text="BDKS nicht ok">
      <formula>NOT(ISERROR(SEARCH("BDKS nicht ok",AP171)))</formula>
    </cfRule>
    <cfRule type="containsText" dxfId="121" priority="121" operator="containsText" text="BDKS ok">
      <formula>NOT(ISERROR(SEARCH("BDKS ok",AP171)))</formula>
    </cfRule>
  </conditionalFormatting>
  <conditionalFormatting sqref="AQ171">
    <cfRule type="containsText" dxfId="120" priority="118" operator="containsText" text="BDKS nicht ok">
      <formula>NOT(ISERROR(SEARCH("BDKS nicht ok",AQ171)))</formula>
    </cfRule>
    <cfRule type="containsText" dxfId="119" priority="119" operator="containsText" text="BDKS ok">
      <formula>NOT(ISERROR(SEARCH("BDKS ok",AQ171)))</formula>
    </cfRule>
  </conditionalFormatting>
  <conditionalFormatting sqref="AR171">
    <cfRule type="containsText" dxfId="118" priority="116" operator="containsText" text="BDKS nicht ok">
      <formula>NOT(ISERROR(SEARCH("BDKS nicht ok",AR171)))</formula>
    </cfRule>
    <cfRule type="containsText" dxfId="117" priority="117" operator="containsText" text="BDKS ok">
      <formula>NOT(ISERROR(SEARCH("BDKS ok",AR171)))</formula>
    </cfRule>
  </conditionalFormatting>
  <conditionalFormatting sqref="AS171">
    <cfRule type="containsText" dxfId="116" priority="114" operator="containsText" text="BDKS nicht ok">
      <formula>NOT(ISERROR(SEARCH("BDKS nicht ok",AS171)))</formula>
    </cfRule>
    <cfRule type="containsText" dxfId="115" priority="115" operator="containsText" text="BDKS ok">
      <formula>NOT(ISERROR(SEARCH("BDKS ok",AS171)))</formula>
    </cfRule>
  </conditionalFormatting>
  <conditionalFormatting sqref="AT171">
    <cfRule type="containsText" dxfId="114" priority="112" operator="containsText" text="BDKS nicht ok">
      <formula>NOT(ISERROR(SEARCH("BDKS nicht ok",AT171)))</formula>
    </cfRule>
    <cfRule type="containsText" dxfId="113" priority="113" operator="containsText" text="BDKS ok">
      <formula>NOT(ISERROR(SEARCH("BDKS ok",AT171)))</formula>
    </cfRule>
  </conditionalFormatting>
  <conditionalFormatting sqref="AU171">
    <cfRule type="containsText" dxfId="112" priority="110" operator="containsText" text="BDKS nicht ok">
      <formula>NOT(ISERROR(SEARCH("BDKS nicht ok",AU171)))</formula>
    </cfRule>
    <cfRule type="containsText" dxfId="111" priority="111" operator="containsText" text="BDKS ok">
      <formula>NOT(ISERROR(SEARCH("BDKS ok",AU171)))</formula>
    </cfRule>
  </conditionalFormatting>
  <conditionalFormatting sqref="AV171">
    <cfRule type="containsText" dxfId="110" priority="108" operator="containsText" text="BDKS nicht ok">
      <formula>NOT(ISERROR(SEARCH("BDKS nicht ok",AV171)))</formula>
    </cfRule>
    <cfRule type="containsText" dxfId="109" priority="109" operator="containsText" text="BDKS ok">
      <formula>NOT(ISERROR(SEARCH("BDKS ok",AV171)))</formula>
    </cfRule>
  </conditionalFormatting>
  <conditionalFormatting sqref="AW171">
    <cfRule type="containsText" dxfId="108" priority="106" operator="containsText" text="BDKS nicht ok">
      <formula>NOT(ISERROR(SEARCH("BDKS nicht ok",AW171)))</formula>
    </cfRule>
    <cfRule type="containsText" dxfId="107" priority="107" operator="containsText" text="BDKS ok">
      <formula>NOT(ISERROR(SEARCH("BDKS ok",AW171)))</formula>
    </cfRule>
  </conditionalFormatting>
  <conditionalFormatting sqref="AX171">
    <cfRule type="containsText" dxfId="106" priority="104" operator="containsText" text="BDKS nicht ok">
      <formula>NOT(ISERROR(SEARCH("BDKS nicht ok",AX171)))</formula>
    </cfRule>
    <cfRule type="containsText" dxfId="105" priority="105" operator="containsText" text="BDKS ok">
      <formula>NOT(ISERROR(SEARCH("BDKS ok",AX171)))</formula>
    </cfRule>
  </conditionalFormatting>
  <conditionalFormatting sqref="AY171">
    <cfRule type="containsText" dxfId="104" priority="102" operator="containsText" text="BDKS nicht ok">
      <formula>NOT(ISERROR(SEARCH("BDKS nicht ok",AY171)))</formula>
    </cfRule>
    <cfRule type="containsText" dxfId="103" priority="103" operator="containsText" text="BDKS ok">
      <formula>NOT(ISERROR(SEARCH("BDKS ok",AY171)))</formula>
    </cfRule>
  </conditionalFormatting>
  <conditionalFormatting sqref="AZ171">
    <cfRule type="containsText" dxfId="102" priority="100" operator="containsText" text="BDKS nicht ok">
      <formula>NOT(ISERROR(SEARCH("BDKS nicht ok",AZ171)))</formula>
    </cfRule>
    <cfRule type="containsText" dxfId="101" priority="101" operator="containsText" text="BDKS ok">
      <formula>NOT(ISERROR(SEARCH("BDKS ok",AZ171)))</formula>
    </cfRule>
  </conditionalFormatting>
  <conditionalFormatting sqref="BA171">
    <cfRule type="containsText" dxfId="100" priority="98" operator="containsText" text="BDKS nicht ok">
      <formula>NOT(ISERROR(SEARCH("BDKS nicht ok",BA171)))</formula>
    </cfRule>
    <cfRule type="containsText" dxfId="99" priority="99" operator="containsText" text="BDKS ok">
      <formula>NOT(ISERROR(SEARCH("BDKS ok",BA171)))</formula>
    </cfRule>
  </conditionalFormatting>
  <conditionalFormatting sqref="BB171">
    <cfRule type="containsText" dxfId="98" priority="96" operator="containsText" text="BDKS nicht ok">
      <formula>NOT(ISERROR(SEARCH("BDKS nicht ok",BB171)))</formula>
    </cfRule>
    <cfRule type="containsText" dxfId="97" priority="97" operator="containsText" text="BDKS ok">
      <formula>NOT(ISERROR(SEARCH("BDKS ok",BB171)))</formula>
    </cfRule>
  </conditionalFormatting>
  <conditionalFormatting sqref="BC171">
    <cfRule type="containsText" dxfId="96" priority="94" operator="containsText" text="BDKS nicht ok">
      <formula>NOT(ISERROR(SEARCH("BDKS nicht ok",BC171)))</formula>
    </cfRule>
    <cfRule type="containsText" dxfId="95" priority="95" operator="containsText" text="BDKS ok">
      <formula>NOT(ISERROR(SEARCH("BDKS ok",BC171)))</formula>
    </cfRule>
  </conditionalFormatting>
  <conditionalFormatting sqref="BD171">
    <cfRule type="containsText" dxfId="94" priority="92" operator="containsText" text="BDKS nicht ok">
      <formula>NOT(ISERROR(SEARCH("BDKS nicht ok",BD171)))</formula>
    </cfRule>
    <cfRule type="containsText" dxfId="93" priority="93" operator="containsText" text="BDKS ok">
      <formula>NOT(ISERROR(SEARCH("BDKS ok",BD171)))</formula>
    </cfRule>
  </conditionalFormatting>
  <conditionalFormatting sqref="BE171">
    <cfRule type="containsText" dxfId="92" priority="90" operator="containsText" text="BDKS nicht ok">
      <formula>NOT(ISERROR(SEARCH("BDKS nicht ok",BE171)))</formula>
    </cfRule>
    <cfRule type="containsText" dxfId="91" priority="91" operator="containsText" text="BDKS ok">
      <formula>NOT(ISERROR(SEARCH("BDKS ok",BE171)))</formula>
    </cfRule>
  </conditionalFormatting>
  <conditionalFormatting sqref="BF171">
    <cfRule type="containsText" dxfId="90" priority="88" operator="containsText" text="BDKS nicht ok">
      <formula>NOT(ISERROR(SEARCH("BDKS nicht ok",BF171)))</formula>
    </cfRule>
    <cfRule type="containsText" dxfId="89" priority="89" operator="containsText" text="BDKS ok">
      <formula>NOT(ISERROR(SEARCH("BDKS ok",BF171)))</formula>
    </cfRule>
  </conditionalFormatting>
  <conditionalFormatting sqref="BG171">
    <cfRule type="containsText" dxfId="88" priority="86" operator="containsText" text="BDKS nicht ok">
      <formula>NOT(ISERROR(SEARCH("BDKS nicht ok",BG171)))</formula>
    </cfRule>
    <cfRule type="containsText" dxfId="87" priority="87" operator="containsText" text="BDKS ok">
      <formula>NOT(ISERROR(SEARCH("BDKS ok",BG171)))</formula>
    </cfRule>
  </conditionalFormatting>
  <conditionalFormatting sqref="BH171">
    <cfRule type="containsText" dxfId="86" priority="84" operator="containsText" text="BDKS nicht ok">
      <formula>NOT(ISERROR(SEARCH("BDKS nicht ok",BH171)))</formula>
    </cfRule>
    <cfRule type="containsText" dxfId="85" priority="85" operator="containsText" text="BDKS ok">
      <formula>NOT(ISERROR(SEARCH("BDKS ok",BH171)))</formula>
    </cfRule>
  </conditionalFormatting>
  <conditionalFormatting sqref="BI171">
    <cfRule type="containsText" dxfId="84" priority="82" operator="containsText" text="BDKS nicht ok">
      <formula>NOT(ISERROR(SEARCH("BDKS nicht ok",BI171)))</formula>
    </cfRule>
    <cfRule type="containsText" dxfId="83" priority="83" operator="containsText" text="BDKS ok">
      <formula>NOT(ISERROR(SEARCH("BDKS ok",BI171)))</formula>
    </cfRule>
  </conditionalFormatting>
  <conditionalFormatting sqref="BJ171">
    <cfRule type="containsText" dxfId="82" priority="80" operator="containsText" text="BDKS nicht ok">
      <formula>NOT(ISERROR(SEARCH("BDKS nicht ok",BJ171)))</formula>
    </cfRule>
    <cfRule type="containsText" dxfId="81" priority="81" operator="containsText" text="BDKS ok">
      <formula>NOT(ISERROR(SEARCH("BDKS ok",BJ171)))</formula>
    </cfRule>
  </conditionalFormatting>
  <conditionalFormatting sqref="BK171">
    <cfRule type="containsText" dxfId="80" priority="78" operator="containsText" text="BDKS nicht ok">
      <formula>NOT(ISERROR(SEARCH("BDKS nicht ok",BK171)))</formula>
    </cfRule>
    <cfRule type="containsText" dxfId="79" priority="79" operator="containsText" text="BDKS ok">
      <formula>NOT(ISERROR(SEARCH("BDKS ok",BK171)))</formula>
    </cfRule>
  </conditionalFormatting>
  <conditionalFormatting sqref="BL171">
    <cfRule type="containsText" dxfId="78" priority="76" operator="containsText" text="BDKS nicht ok">
      <formula>NOT(ISERROR(SEARCH("BDKS nicht ok",BL171)))</formula>
    </cfRule>
    <cfRule type="containsText" dxfId="77" priority="77" operator="containsText" text="BDKS ok">
      <formula>NOT(ISERROR(SEARCH("BDKS ok",BL171)))</formula>
    </cfRule>
  </conditionalFormatting>
  <conditionalFormatting sqref="BM171">
    <cfRule type="containsText" dxfId="76" priority="74" operator="containsText" text="BDKS nicht ok">
      <formula>NOT(ISERROR(SEARCH("BDKS nicht ok",BM171)))</formula>
    </cfRule>
    <cfRule type="containsText" dxfId="75" priority="75" operator="containsText" text="BDKS ok">
      <formula>NOT(ISERROR(SEARCH("BDKS ok",BM171)))</formula>
    </cfRule>
  </conditionalFormatting>
  <conditionalFormatting sqref="BN171">
    <cfRule type="containsText" dxfId="74" priority="72" operator="containsText" text="BDKS nicht ok">
      <formula>NOT(ISERROR(SEARCH("BDKS nicht ok",BN171)))</formula>
    </cfRule>
    <cfRule type="containsText" dxfId="73" priority="73" operator="containsText" text="BDKS ok">
      <formula>NOT(ISERROR(SEARCH("BDKS ok",BN171)))</formula>
    </cfRule>
  </conditionalFormatting>
  <conditionalFormatting sqref="BO171">
    <cfRule type="containsText" dxfId="72" priority="70" operator="containsText" text="BDKS nicht ok">
      <formula>NOT(ISERROR(SEARCH("BDKS nicht ok",BO171)))</formula>
    </cfRule>
    <cfRule type="containsText" dxfId="71" priority="71" operator="containsText" text="BDKS ok">
      <formula>NOT(ISERROR(SEARCH("BDKS ok",BO171)))</formula>
    </cfRule>
  </conditionalFormatting>
  <conditionalFormatting sqref="BP171">
    <cfRule type="containsText" dxfId="70" priority="68" operator="containsText" text="BDKS nicht ok">
      <formula>NOT(ISERROR(SEARCH("BDKS nicht ok",BP171)))</formula>
    </cfRule>
    <cfRule type="containsText" dxfId="69" priority="69" operator="containsText" text="BDKS ok">
      <formula>NOT(ISERROR(SEARCH("BDKS ok",BP171)))</formula>
    </cfRule>
  </conditionalFormatting>
  <conditionalFormatting sqref="BQ171">
    <cfRule type="containsText" dxfId="68" priority="66" operator="containsText" text="BDKS nicht ok">
      <formula>NOT(ISERROR(SEARCH("BDKS nicht ok",BQ171)))</formula>
    </cfRule>
    <cfRule type="containsText" dxfId="67" priority="67" operator="containsText" text="BDKS ok">
      <formula>NOT(ISERROR(SEARCH("BDKS ok",BQ171)))</formula>
    </cfRule>
  </conditionalFormatting>
  <conditionalFormatting sqref="BR171">
    <cfRule type="containsText" dxfId="66" priority="64" operator="containsText" text="BDKS nicht ok">
      <formula>NOT(ISERROR(SEARCH("BDKS nicht ok",BR171)))</formula>
    </cfRule>
    <cfRule type="containsText" dxfId="65" priority="65" operator="containsText" text="BDKS ok">
      <formula>NOT(ISERROR(SEARCH("BDKS ok",BR171)))</formula>
    </cfRule>
  </conditionalFormatting>
  <conditionalFormatting sqref="BS171">
    <cfRule type="containsText" dxfId="64" priority="62" operator="containsText" text="BDKS nicht ok">
      <formula>NOT(ISERROR(SEARCH("BDKS nicht ok",BS171)))</formula>
    </cfRule>
    <cfRule type="containsText" dxfId="63" priority="63" operator="containsText" text="BDKS ok">
      <formula>NOT(ISERROR(SEARCH("BDKS ok",BS171)))</formula>
    </cfRule>
  </conditionalFormatting>
  <conditionalFormatting sqref="BT171">
    <cfRule type="containsText" dxfId="62" priority="60" operator="containsText" text="BDKS nicht ok">
      <formula>NOT(ISERROR(SEARCH("BDKS nicht ok",BT171)))</formula>
    </cfRule>
    <cfRule type="containsText" dxfId="61" priority="61" operator="containsText" text="BDKS ok">
      <formula>NOT(ISERROR(SEARCH("BDKS ok",BT171)))</formula>
    </cfRule>
  </conditionalFormatting>
  <conditionalFormatting sqref="BU171">
    <cfRule type="containsText" dxfId="60" priority="58" operator="containsText" text="BDKS nicht ok">
      <formula>NOT(ISERROR(SEARCH("BDKS nicht ok",BU171)))</formula>
    </cfRule>
    <cfRule type="containsText" dxfId="59" priority="59" operator="containsText" text="BDKS ok">
      <formula>NOT(ISERROR(SEARCH("BDKS ok",BU171)))</formula>
    </cfRule>
  </conditionalFormatting>
  <conditionalFormatting sqref="BV171">
    <cfRule type="containsText" dxfId="58" priority="56" operator="containsText" text="BDKS nicht ok">
      <formula>NOT(ISERROR(SEARCH("BDKS nicht ok",BV171)))</formula>
    </cfRule>
    <cfRule type="containsText" dxfId="57" priority="57" operator="containsText" text="BDKS ok">
      <formula>NOT(ISERROR(SEARCH("BDKS ok",BV171)))</formula>
    </cfRule>
  </conditionalFormatting>
  <conditionalFormatting sqref="BW171">
    <cfRule type="containsText" dxfId="56" priority="54" operator="containsText" text="BDKS nicht ok">
      <formula>NOT(ISERROR(SEARCH("BDKS nicht ok",BW171)))</formula>
    </cfRule>
    <cfRule type="containsText" dxfId="55" priority="55" operator="containsText" text="BDKS ok">
      <formula>NOT(ISERROR(SEARCH("BDKS ok",BW171)))</formula>
    </cfRule>
  </conditionalFormatting>
  <conditionalFormatting sqref="BX171">
    <cfRule type="containsText" dxfId="54" priority="52" operator="containsText" text="BDKS nicht ok">
      <formula>NOT(ISERROR(SEARCH("BDKS nicht ok",BX171)))</formula>
    </cfRule>
    <cfRule type="containsText" dxfId="53" priority="53" operator="containsText" text="BDKS ok">
      <formula>NOT(ISERROR(SEARCH("BDKS ok",BX171)))</formula>
    </cfRule>
  </conditionalFormatting>
  <conditionalFormatting sqref="BY171">
    <cfRule type="containsText" dxfId="52" priority="50" operator="containsText" text="BDKS nicht ok">
      <formula>NOT(ISERROR(SEARCH("BDKS nicht ok",BY171)))</formula>
    </cfRule>
    <cfRule type="containsText" dxfId="51" priority="51" operator="containsText" text="BDKS ok">
      <formula>NOT(ISERROR(SEARCH("BDKS ok",BY171)))</formula>
    </cfRule>
  </conditionalFormatting>
  <conditionalFormatting sqref="BZ171">
    <cfRule type="containsText" dxfId="50" priority="48" operator="containsText" text="BDKS nicht ok">
      <formula>NOT(ISERROR(SEARCH("BDKS nicht ok",BZ171)))</formula>
    </cfRule>
    <cfRule type="containsText" dxfId="49" priority="49" operator="containsText" text="BDKS ok">
      <formula>NOT(ISERROR(SEARCH("BDKS ok",BZ171)))</formula>
    </cfRule>
  </conditionalFormatting>
  <conditionalFormatting sqref="CA171">
    <cfRule type="containsText" dxfId="48" priority="46" operator="containsText" text="BDKS nicht ok">
      <formula>NOT(ISERROR(SEARCH("BDKS nicht ok",CA171)))</formula>
    </cfRule>
    <cfRule type="containsText" dxfId="47" priority="47" operator="containsText" text="BDKS ok">
      <formula>NOT(ISERROR(SEARCH("BDKS ok",CA171)))</formula>
    </cfRule>
  </conditionalFormatting>
  <conditionalFormatting sqref="CB171">
    <cfRule type="containsText" dxfId="46" priority="44" operator="containsText" text="BDKS nicht ok">
      <formula>NOT(ISERROR(SEARCH("BDKS nicht ok",CB171)))</formula>
    </cfRule>
    <cfRule type="containsText" dxfId="45" priority="45" operator="containsText" text="BDKS ok">
      <formula>NOT(ISERROR(SEARCH("BDKS ok",CB171)))</formula>
    </cfRule>
  </conditionalFormatting>
  <conditionalFormatting sqref="CC171">
    <cfRule type="containsText" dxfId="44" priority="42" operator="containsText" text="BDKS nicht ok">
      <formula>NOT(ISERROR(SEARCH("BDKS nicht ok",CC171)))</formula>
    </cfRule>
    <cfRule type="containsText" dxfId="43" priority="43" operator="containsText" text="BDKS ok">
      <formula>NOT(ISERROR(SEARCH("BDKS ok",CC171)))</formula>
    </cfRule>
  </conditionalFormatting>
  <conditionalFormatting sqref="CD171">
    <cfRule type="containsText" dxfId="42" priority="40" operator="containsText" text="BDKS nicht ok">
      <formula>NOT(ISERROR(SEARCH("BDKS nicht ok",CD171)))</formula>
    </cfRule>
    <cfRule type="containsText" dxfId="41" priority="41" operator="containsText" text="BDKS ok">
      <formula>NOT(ISERROR(SEARCH("BDKS ok",CD171)))</formula>
    </cfRule>
  </conditionalFormatting>
  <conditionalFormatting sqref="CE171">
    <cfRule type="containsText" dxfId="40" priority="38" operator="containsText" text="BDKS nicht ok">
      <formula>NOT(ISERROR(SEARCH("BDKS nicht ok",CE171)))</formula>
    </cfRule>
    <cfRule type="containsText" dxfId="39" priority="39" operator="containsText" text="BDKS ok">
      <formula>NOT(ISERROR(SEARCH("BDKS ok",CE171)))</formula>
    </cfRule>
  </conditionalFormatting>
  <conditionalFormatting sqref="CF171">
    <cfRule type="containsText" dxfId="38" priority="36" operator="containsText" text="BDKS nicht ok">
      <formula>NOT(ISERROR(SEARCH("BDKS nicht ok",CF171)))</formula>
    </cfRule>
    <cfRule type="containsText" dxfId="37" priority="37" operator="containsText" text="BDKS ok">
      <formula>NOT(ISERROR(SEARCH("BDKS ok",CF171)))</formula>
    </cfRule>
  </conditionalFormatting>
  <conditionalFormatting sqref="CG171">
    <cfRule type="containsText" dxfId="36" priority="34" operator="containsText" text="BDKS nicht ok">
      <formula>NOT(ISERROR(SEARCH("BDKS nicht ok",CG171)))</formula>
    </cfRule>
    <cfRule type="containsText" dxfId="35" priority="35" operator="containsText" text="BDKS ok">
      <formula>NOT(ISERROR(SEARCH("BDKS ok",CG171)))</formula>
    </cfRule>
  </conditionalFormatting>
  <conditionalFormatting sqref="CH171">
    <cfRule type="containsText" dxfId="34" priority="32" operator="containsText" text="BDKS nicht ok">
      <formula>NOT(ISERROR(SEARCH("BDKS nicht ok",CH171)))</formula>
    </cfRule>
    <cfRule type="containsText" dxfId="33" priority="33" operator="containsText" text="BDKS ok">
      <formula>NOT(ISERROR(SEARCH("BDKS ok",CH171)))</formula>
    </cfRule>
  </conditionalFormatting>
  <conditionalFormatting sqref="CI171">
    <cfRule type="containsText" dxfId="32" priority="30" operator="containsText" text="BDKS nicht ok">
      <formula>NOT(ISERROR(SEARCH("BDKS nicht ok",CI171)))</formula>
    </cfRule>
    <cfRule type="containsText" dxfId="31" priority="31" operator="containsText" text="BDKS ok">
      <formula>NOT(ISERROR(SEARCH("BDKS ok",CI171)))</formula>
    </cfRule>
  </conditionalFormatting>
  <conditionalFormatting sqref="CJ171">
    <cfRule type="containsText" dxfId="30" priority="28" operator="containsText" text="BDKS nicht ok">
      <formula>NOT(ISERROR(SEARCH("BDKS nicht ok",CJ171)))</formula>
    </cfRule>
    <cfRule type="containsText" dxfId="29" priority="29" operator="containsText" text="BDKS ok">
      <formula>NOT(ISERROR(SEARCH("BDKS ok",CJ171)))</formula>
    </cfRule>
  </conditionalFormatting>
  <conditionalFormatting sqref="CK171">
    <cfRule type="containsText" dxfId="28" priority="26" operator="containsText" text="BDKS nicht ok">
      <formula>NOT(ISERROR(SEARCH("BDKS nicht ok",CK171)))</formula>
    </cfRule>
    <cfRule type="containsText" dxfId="27" priority="27" operator="containsText" text="BDKS ok">
      <formula>NOT(ISERROR(SEARCH("BDKS ok",CK171)))</formula>
    </cfRule>
  </conditionalFormatting>
  <conditionalFormatting sqref="CL171">
    <cfRule type="containsText" dxfId="26" priority="24" operator="containsText" text="BDKS nicht ok">
      <formula>NOT(ISERROR(SEARCH("BDKS nicht ok",CL171)))</formula>
    </cfRule>
    <cfRule type="containsText" dxfId="25" priority="25" operator="containsText" text="BDKS ok">
      <formula>NOT(ISERROR(SEARCH("BDKS ok",CL171)))</formula>
    </cfRule>
  </conditionalFormatting>
  <conditionalFormatting sqref="CM171">
    <cfRule type="containsText" dxfId="24" priority="22" operator="containsText" text="BDKS nicht ok">
      <formula>NOT(ISERROR(SEARCH("BDKS nicht ok",CM171)))</formula>
    </cfRule>
    <cfRule type="containsText" dxfId="23" priority="23" operator="containsText" text="BDKS ok">
      <formula>NOT(ISERROR(SEARCH("BDKS ok",CM171)))</formula>
    </cfRule>
  </conditionalFormatting>
  <conditionalFormatting sqref="CN171">
    <cfRule type="containsText" dxfId="22" priority="20" operator="containsText" text="BDKS nicht ok">
      <formula>NOT(ISERROR(SEARCH("BDKS nicht ok",CN171)))</formula>
    </cfRule>
    <cfRule type="containsText" dxfId="21" priority="21" operator="containsText" text="BDKS ok">
      <formula>NOT(ISERROR(SEARCH("BDKS ok",CN171)))</formula>
    </cfRule>
  </conditionalFormatting>
  <conditionalFormatting sqref="CO171">
    <cfRule type="containsText" dxfId="20" priority="18" operator="containsText" text="BDKS nicht ok">
      <formula>NOT(ISERROR(SEARCH("BDKS nicht ok",CO171)))</formula>
    </cfRule>
    <cfRule type="containsText" dxfId="19" priority="19" operator="containsText" text="BDKS ok">
      <formula>NOT(ISERROR(SEARCH("BDKS ok",CO171)))</formula>
    </cfRule>
  </conditionalFormatting>
  <conditionalFormatting sqref="CP171">
    <cfRule type="containsText" dxfId="18" priority="16" operator="containsText" text="BDKS nicht ok">
      <formula>NOT(ISERROR(SEARCH("BDKS nicht ok",CP171)))</formula>
    </cfRule>
    <cfRule type="containsText" dxfId="17" priority="17" operator="containsText" text="BDKS ok">
      <formula>NOT(ISERROR(SEARCH("BDKS ok",CP171)))</formula>
    </cfRule>
  </conditionalFormatting>
  <conditionalFormatting sqref="CQ171">
    <cfRule type="containsText" dxfId="16" priority="14" operator="containsText" text="BDKS nicht ok">
      <formula>NOT(ISERROR(SEARCH("BDKS nicht ok",CQ171)))</formula>
    </cfRule>
    <cfRule type="containsText" dxfId="15" priority="15" operator="containsText" text="BDKS ok">
      <formula>NOT(ISERROR(SEARCH("BDKS ok",CQ171)))</formula>
    </cfRule>
  </conditionalFormatting>
  <conditionalFormatting sqref="CR171">
    <cfRule type="containsText" dxfId="14" priority="12" operator="containsText" text="BDKS nicht ok">
      <formula>NOT(ISERROR(SEARCH("BDKS nicht ok",CR171)))</formula>
    </cfRule>
    <cfRule type="containsText" dxfId="13" priority="13" operator="containsText" text="BDKS ok">
      <formula>NOT(ISERROR(SEARCH("BDKS ok",CR171)))</formula>
    </cfRule>
  </conditionalFormatting>
  <conditionalFormatting sqref="CS171">
    <cfRule type="containsText" dxfId="12" priority="10" operator="containsText" text="BDKS nicht ok">
      <formula>NOT(ISERROR(SEARCH("BDKS nicht ok",CS171)))</formula>
    </cfRule>
    <cfRule type="containsText" dxfId="11" priority="11" operator="containsText" text="BDKS ok">
      <formula>NOT(ISERROR(SEARCH("BDKS ok",CS171)))</formula>
    </cfRule>
  </conditionalFormatting>
  <conditionalFormatting sqref="CT171">
    <cfRule type="containsText" dxfId="10" priority="8" operator="containsText" text="BDKS nicht ok">
      <formula>NOT(ISERROR(SEARCH("BDKS nicht ok",CT171)))</formula>
    </cfRule>
    <cfRule type="containsText" dxfId="9" priority="9" operator="containsText" text="BDKS ok">
      <formula>NOT(ISERROR(SEARCH("BDKS ok",CT171)))</formula>
    </cfRule>
  </conditionalFormatting>
  <conditionalFormatting sqref="CU171">
    <cfRule type="containsText" dxfId="8" priority="6" operator="containsText" text="BDKS nicht ok">
      <formula>NOT(ISERROR(SEARCH("BDKS nicht ok",CU171)))</formula>
    </cfRule>
    <cfRule type="containsText" dxfId="7" priority="7" operator="containsText" text="BDKS ok">
      <formula>NOT(ISERROR(SEARCH("BDKS ok",CU171)))</formula>
    </cfRule>
  </conditionalFormatting>
  <conditionalFormatting sqref="CV171">
    <cfRule type="containsText" dxfId="6" priority="4" operator="containsText" text="BDKS nicht ok">
      <formula>NOT(ISERROR(SEARCH("BDKS nicht ok",CV171)))</formula>
    </cfRule>
    <cfRule type="containsText" dxfId="5" priority="5" operator="containsText" text="BDKS ok">
      <formula>NOT(ISERROR(SEARCH("BDKS ok",CV171)))</formula>
    </cfRule>
  </conditionalFormatting>
  <conditionalFormatting sqref="CW171">
    <cfRule type="containsText" dxfId="4" priority="2" operator="containsText" text="BDKS nicht ok">
      <formula>NOT(ISERROR(SEARCH("BDKS nicht ok",CW171)))</formula>
    </cfRule>
    <cfRule type="containsText" dxfId="3" priority="3" operator="containsText" text="BDKS ok">
      <formula>NOT(ISERROR(SEARCH("BDKS ok",CW171)))</formula>
    </cfRule>
  </conditionalFormatting>
  <conditionalFormatting sqref="B202:C202">
    <cfRule type="cellIs" dxfId="2" priority="1" operator="notEqual">
      <formula>0</formula>
    </cfRule>
  </conditionalFormatting>
  <dataValidations count="12">
    <dataValidation type="list" allowBlank="1" showErrorMessage="1" sqref="B187:CW187">
      <formula1>Stichprobe</formula1>
    </dataValidation>
    <dataValidation type="decimal" operator="greaterThanOrEqual" allowBlank="1" showErrorMessage="1" sqref="B137:CW137 B158:CW158">
      <formula1>0</formula1>
      <formula2>0</formula2>
    </dataValidation>
    <dataValidation type="decimal" operator="greaterThanOrEqual" allowBlank="1" showErrorMessage="1" errorTitle="Gemeinkostenzuschlag zu hoch" error="Der Gemeinkostenansatz liegt branchenüblich nicht über 15%" sqref="B155:CW155">
      <formula1>0</formula1>
      <formula2>0</formula2>
    </dataValidation>
    <dataValidation type="decimal" allowBlank="1" showErrorMessage="1" errorTitle="Gemeinkostenzuschlag zu hoch" error="Der Gemeinkostenansatz liegt branchenüblich nicht über 15%" sqref="B156:CW156">
      <formula1>0</formula1>
      <formula2>0.15</formula2>
    </dataValidation>
    <dataValidation type="list" allowBlank="1" showErrorMessage="1" sqref="B68:CW68 B48:CW48 B64:CW64 B60:CW60 B56:CW56 B52:CW52">
      <formula1>UEDauer</formula1>
      <formula2>0</formula2>
    </dataValidation>
    <dataValidation type="decimal" operator="greaterThan" allowBlank="1" showErrorMessage="1" sqref="B38:CW38">
      <formula1>0</formula1>
      <formula2>0</formula2>
    </dataValidation>
    <dataValidation type="whole" allowBlank="1" showErrorMessage="1" sqref="B37:CW37">
      <formula1>1</formula1>
      <formula2>6</formula2>
    </dataValidation>
    <dataValidation type="list" operator="greaterThanOrEqual" allowBlank="1" showInputMessage="1" showErrorMessage="1" sqref="B35:CW35">
      <formula1>Praktikum_im_Betrieb</formula1>
    </dataValidation>
    <dataValidation type="whole" errorStyle="warning" allowBlank="1" showErrorMessage="1" errorTitle="Klassengröße ok?" error="Um die Anforderimgen nach Wirtschaftlichkeit und Sparsamkeit zu erfüllen, sollte die Klasengröße in der Regel zwischen 15 und 25 Teilnehmern liegen. Andere Klassenstärken benötigen eine Begründung!" sqref="B15:CW15">
      <formula1>15</formula1>
      <formula2>25</formula2>
    </dataValidation>
    <dataValidation type="list" allowBlank="1" showInputMessage="1" showErrorMessage="1" sqref="B13:CW13">
      <formula1>Art_der_Maßnahme</formula1>
    </dataValidation>
    <dataValidation type="list" allowBlank="1" showInputMessage="1" showErrorMessage="1" sqref="B5:CW5">
      <formula1>Maßnahmeziel</formula1>
    </dataValidation>
    <dataValidation type="list" allowBlank="1" showInputMessage="1" showErrorMessage="1" sqref="B7:CW7">
      <formula1>Stichprobe</formula1>
    </dataValidation>
  </dataValidations>
  <printOptions headings="1"/>
  <pageMargins left="0.19685039370078741" right="0.15748031496062992" top="0.39370078740157483" bottom="0.27559055118110237" header="0.19685039370078741" footer="0.15748031496062992"/>
  <pageSetup paperSize="9" fitToHeight="6" orientation="portrait" r:id="rId1"/>
  <ignoredErrors>
    <ignoredError sqref="B69 B65 B61 B57 B53 B49 B45 B105 B102 B99 B96 B93 B117 B120 B123 B126" unlockedFormula="1"/>
    <ignoredError sqref="B174"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zoomScale="90" zoomScaleNormal="90" workbookViewId="0">
      <pane ySplit="1" topLeftCell="A2" activePane="bottomLeft" state="frozen"/>
      <selection activeCell="E3" sqref="E3"/>
      <selection pane="bottomLeft" activeCell="A16" sqref="A16"/>
    </sheetView>
  </sheetViews>
  <sheetFormatPr baseColWidth="10" defaultColWidth="129.5703125" defaultRowHeight="12" x14ac:dyDescent="0.25"/>
  <cols>
    <col min="1" max="1" width="129.5703125" style="20"/>
    <col min="2" max="2" width="34.5703125" style="19" customWidth="1"/>
    <col min="3" max="3" width="29.140625" style="19" customWidth="1"/>
    <col min="4" max="4" width="12.85546875" style="19" customWidth="1"/>
    <col min="5" max="5" width="24.85546875" style="21" customWidth="1"/>
    <col min="6" max="16384" width="129.5703125" style="20"/>
  </cols>
  <sheetData>
    <row r="1" spans="1:5" s="19" customFormat="1" ht="23.25" customHeight="1" thickTop="1" x14ac:dyDescent="0.25">
      <c r="A1" s="47" t="s">
        <v>0</v>
      </c>
      <c r="B1" s="48" t="s">
        <v>7</v>
      </c>
      <c r="C1" s="48" t="s">
        <v>102</v>
      </c>
      <c r="D1" s="48" t="s">
        <v>116</v>
      </c>
      <c r="E1" s="49" t="s">
        <v>297</v>
      </c>
    </row>
    <row r="2" spans="1:5" ht="27" customHeight="1" x14ac:dyDescent="0.25">
      <c r="A2" s="54" t="s">
        <v>15</v>
      </c>
      <c r="B2" s="55" t="s">
        <v>8</v>
      </c>
      <c r="C2" s="56" t="s">
        <v>3</v>
      </c>
      <c r="D2" s="50" t="s">
        <v>438</v>
      </c>
      <c r="E2" s="51">
        <v>44.63</v>
      </c>
    </row>
    <row r="3" spans="1:5" ht="27" customHeight="1" x14ac:dyDescent="0.25">
      <c r="A3" s="54" t="s">
        <v>15</v>
      </c>
      <c r="B3" s="55" t="s">
        <v>9</v>
      </c>
      <c r="C3" s="56" t="s">
        <v>3</v>
      </c>
      <c r="D3" s="50" t="s">
        <v>439</v>
      </c>
      <c r="E3" s="51">
        <v>6.99</v>
      </c>
    </row>
    <row r="4" spans="1:5" ht="27" customHeight="1" x14ac:dyDescent="0.25">
      <c r="A4" s="54" t="s">
        <v>436</v>
      </c>
      <c r="B4" s="55" t="s">
        <v>8</v>
      </c>
      <c r="C4" s="56" t="s">
        <v>3</v>
      </c>
      <c r="D4" s="50" t="s">
        <v>440</v>
      </c>
      <c r="E4" s="51">
        <v>39.72</v>
      </c>
    </row>
    <row r="5" spans="1:5" ht="27" customHeight="1" x14ac:dyDescent="0.25">
      <c r="A5" s="54" t="s">
        <v>436</v>
      </c>
      <c r="B5" s="55" t="s">
        <v>9</v>
      </c>
      <c r="C5" s="56" t="s">
        <v>3</v>
      </c>
      <c r="D5" s="50" t="s">
        <v>441</v>
      </c>
      <c r="E5" s="51">
        <v>5.93</v>
      </c>
    </row>
    <row r="6" spans="1:5" ht="27" customHeight="1" x14ac:dyDescent="0.25">
      <c r="A6" s="54" t="s">
        <v>435</v>
      </c>
      <c r="B6" s="55" t="s">
        <v>8</v>
      </c>
      <c r="C6" s="56" t="s">
        <v>3</v>
      </c>
      <c r="D6" s="50" t="s">
        <v>442</v>
      </c>
      <c r="E6" s="51">
        <v>37.82</v>
      </c>
    </row>
    <row r="7" spans="1:5" ht="27" customHeight="1" x14ac:dyDescent="0.25">
      <c r="A7" s="54" t="s">
        <v>435</v>
      </c>
      <c r="B7" s="55" t="s">
        <v>9</v>
      </c>
      <c r="C7" s="56" t="s">
        <v>3</v>
      </c>
      <c r="D7" s="50" t="s">
        <v>443</v>
      </c>
      <c r="E7" s="51">
        <v>24.33</v>
      </c>
    </row>
    <row r="8" spans="1:5" ht="27" customHeight="1" x14ac:dyDescent="0.25">
      <c r="A8" s="54" t="s">
        <v>13</v>
      </c>
      <c r="B8" s="55" t="s">
        <v>8</v>
      </c>
      <c r="C8" s="56" t="s">
        <v>3</v>
      </c>
      <c r="D8" s="50" t="s">
        <v>444</v>
      </c>
      <c r="E8" s="51">
        <v>48.26</v>
      </c>
    </row>
    <row r="9" spans="1:5" ht="27" customHeight="1" x14ac:dyDescent="0.25">
      <c r="A9" s="54" t="s">
        <v>13</v>
      </c>
      <c r="B9" s="55" t="s">
        <v>9</v>
      </c>
      <c r="C9" s="56" t="s">
        <v>3</v>
      </c>
      <c r="D9" s="50" t="s">
        <v>445</v>
      </c>
      <c r="E9" s="51">
        <v>7.71</v>
      </c>
    </row>
    <row r="10" spans="1:5" ht="27" customHeight="1" x14ac:dyDescent="0.25">
      <c r="A10" s="54" t="s">
        <v>117</v>
      </c>
      <c r="B10" s="55" t="s">
        <v>8</v>
      </c>
      <c r="C10" s="56" t="s">
        <v>3</v>
      </c>
      <c r="D10" s="50" t="s">
        <v>446</v>
      </c>
      <c r="E10" s="51">
        <v>46.54</v>
      </c>
    </row>
    <row r="11" spans="1:5" ht="27" customHeight="1" thickBot="1" x14ac:dyDescent="0.3">
      <c r="A11" s="57" t="s">
        <v>117</v>
      </c>
      <c r="B11" s="58" t="s">
        <v>9</v>
      </c>
      <c r="C11" s="59" t="s">
        <v>3</v>
      </c>
      <c r="D11" s="52" t="s">
        <v>447</v>
      </c>
      <c r="E11" s="53">
        <v>24.99</v>
      </c>
    </row>
    <row r="12" spans="1:5" ht="23.25" customHeight="1" thickTop="1" x14ac:dyDescent="0.25"/>
    <row r="13" spans="1:5" ht="23.25" customHeight="1" x14ac:dyDescent="0.25">
      <c r="A13" s="484" t="s">
        <v>437</v>
      </c>
      <c r="B13" s="485"/>
      <c r="C13" s="485"/>
      <c r="D13" s="485"/>
      <c r="E13" s="485"/>
    </row>
    <row r="14" spans="1:5" ht="23.25" customHeight="1" x14ac:dyDescent="0.25">
      <c r="A14" s="484"/>
      <c r="B14" s="486"/>
      <c r="C14" s="486"/>
      <c r="D14" s="486"/>
      <c r="E14" s="486"/>
    </row>
    <row r="15" spans="1:5" ht="23.25" customHeight="1" x14ac:dyDescent="0.25"/>
    <row r="16" spans="1:5" ht="23.25" customHeight="1" x14ac:dyDescent="0.25"/>
    <row r="17" ht="23.25" customHeight="1" x14ac:dyDescent="0.25"/>
    <row r="18" ht="23.25" customHeight="1" x14ac:dyDescent="0.25"/>
    <row r="19" ht="23.25" customHeight="1" x14ac:dyDescent="0.25"/>
  </sheetData>
  <mergeCells count="3">
    <mergeCell ref="A13:A14"/>
    <mergeCell ref="B13:E13"/>
    <mergeCell ref="B14:E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L106"/>
  <sheetViews>
    <sheetView showZeros="0" zoomScale="80" zoomScaleNormal="80" workbookViewId="0">
      <pane xSplit="3" ySplit="2" topLeftCell="I3" activePane="bottomRight" state="frozen"/>
      <selection pane="topRight" activeCell="D1" sqref="D1"/>
      <selection pane="bottomLeft" activeCell="A3" sqref="A3"/>
      <selection pane="bottomRight" activeCell="O10" sqref="O10"/>
    </sheetView>
  </sheetViews>
  <sheetFormatPr baseColWidth="10" defaultRowHeight="15" x14ac:dyDescent="0.2"/>
  <cols>
    <col min="1" max="1" width="7.85546875" style="278" customWidth="1"/>
    <col min="2" max="2" width="20.7109375" style="278" customWidth="1"/>
    <col min="3" max="3" width="29.28515625" style="279" customWidth="1"/>
    <col min="4" max="4" width="55" style="279" customWidth="1"/>
    <col min="5" max="5" width="16.85546875" style="279" hidden="1" customWidth="1"/>
    <col min="6" max="6" width="22.28515625" style="279" customWidth="1"/>
    <col min="7" max="8" width="9.7109375" style="278" customWidth="1"/>
    <col min="9" max="9" width="17.140625" style="278" bestFit="1" customWidth="1"/>
    <col min="10" max="10" width="17.140625" style="278" customWidth="1"/>
    <col min="11" max="11" width="17.140625" style="278" bestFit="1" customWidth="1"/>
    <col min="12" max="12" width="9.7109375" style="278" customWidth="1"/>
    <col min="13" max="13" width="10.85546875" style="278" customWidth="1"/>
    <col min="14" max="14" width="22.42578125" style="278" customWidth="1"/>
    <col min="15" max="15" width="32.85546875" style="278" customWidth="1"/>
    <col min="16" max="16" width="9.7109375" style="278" customWidth="1"/>
    <col min="17" max="18" width="17.140625" style="278" bestFit="1" customWidth="1"/>
    <col min="19" max="19" width="9.7109375" style="278" customWidth="1"/>
    <col min="20" max="20" width="14.7109375" style="278" customWidth="1"/>
    <col min="21" max="21" width="9.7109375" style="278" customWidth="1"/>
    <col min="22" max="22" width="13.42578125" style="280" customWidth="1"/>
    <col min="23" max="24" width="13.140625" style="281" customWidth="1"/>
    <col min="25" max="25" width="9.7109375" style="278" customWidth="1"/>
    <col min="26" max="26" width="17.140625" style="278" bestFit="1" customWidth="1"/>
    <col min="27" max="27" width="17.140625" style="278" hidden="1" customWidth="1"/>
    <col min="28" max="29" width="9.7109375" style="278" customWidth="1"/>
    <col min="30" max="30" width="47" style="279" customWidth="1"/>
    <col min="31" max="31" width="28.85546875" style="279" customWidth="1"/>
    <col min="32" max="32" width="11.42578125" style="277" customWidth="1"/>
    <col min="33" max="34" width="11.42578125" style="277" hidden="1" customWidth="1"/>
    <col min="35" max="35" width="12.7109375" style="277" customWidth="1"/>
    <col min="36" max="36" width="11.42578125" style="277" customWidth="1"/>
    <col min="37" max="37" width="9.7109375" style="278" customWidth="1"/>
    <col min="38" max="41" width="11.42578125" style="278" hidden="1" customWidth="1"/>
    <col min="42" max="42" width="12" style="278" customWidth="1"/>
    <col min="43" max="44" width="11.42578125" style="278" hidden="1" customWidth="1"/>
    <col min="45" max="46" width="11.42578125" style="278" customWidth="1"/>
    <col min="47" max="47" width="9.7109375" style="278" customWidth="1"/>
    <col min="48" max="50" width="11.42578125" style="278" customWidth="1"/>
    <col min="51" max="51" width="9.7109375" style="278" customWidth="1"/>
    <col min="52" max="52" width="11.42578125" style="277" customWidth="1"/>
    <col min="53" max="53" width="9.7109375" style="278" customWidth="1"/>
    <col min="54" max="54" width="11.42578125" style="277" customWidth="1"/>
    <col min="55" max="55" width="9.7109375" style="278" customWidth="1"/>
    <col min="56" max="56" width="11.42578125" style="294" customWidth="1"/>
    <col min="57" max="57" width="9.7109375" style="278" customWidth="1"/>
    <col min="58" max="58" width="11.42578125" style="294" customWidth="1"/>
    <col min="59" max="59" width="9.7109375" style="278" customWidth="1"/>
    <col min="60" max="60" width="11.42578125" style="277" customWidth="1"/>
    <col min="61" max="62" width="11.42578125" style="277" hidden="1" customWidth="1"/>
    <col min="63" max="64" width="11.42578125" style="305" hidden="1" customWidth="1"/>
    <col min="65" max="70" width="11.42578125" style="282" hidden="1" customWidth="1"/>
    <col min="71" max="73" width="13" style="282" hidden="1" customWidth="1"/>
    <col min="74" max="83" width="11.42578125" style="282" hidden="1" customWidth="1"/>
    <col min="84" max="88" width="11.42578125" style="278" hidden="1" customWidth="1"/>
    <col min="89" max="94" width="11.42578125" style="277" hidden="1" customWidth="1"/>
    <col min="95" max="95" width="11.42578125" style="305" hidden="1" customWidth="1"/>
    <col min="96" max="96" width="13.7109375" style="305" hidden="1" customWidth="1"/>
    <col min="97" max="97" width="13.85546875" style="305" hidden="1" customWidth="1"/>
    <col min="98" max="98" width="11.42578125" style="277" hidden="1" customWidth="1"/>
    <col min="99" max="110" width="11.42578125" style="282" hidden="1" customWidth="1"/>
    <col min="111" max="111" width="11.42578125" style="277" hidden="1" customWidth="1"/>
    <col min="112" max="113" width="12.85546875" style="301" hidden="1" customWidth="1"/>
    <col min="114" max="114" width="12.85546875" style="302" hidden="1" customWidth="1"/>
    <col min="115" max="115" width="11.42578125" style="303" hidden="1" customWidth="1"/>
    <col min="116" max="116" width="11.42578125" style="277" hidden="1" customWidth="1"/>
    <col min="117" max="16384" width="11.42578125" style="277"/>
  </cols>
  <sheetData>
    <row r="1" spans="1:115" ht="20.25" customHeight="1" thickTop="1" x14ac:dyDescent="0.25">
      <c r="A1" s="511" t="s">
        <v>21</v>
      </c>
      <c r="B1" s="512" t="s">
        <v>259</v>
      </c>
      <c r="C1" s="524" t="s">
        <v>17</v>
      </c>
      <c r="D1" s="520" t="s">
        <v>16</v>
      </c>
      <c r="E1" s="512" t="s">
        <v>1</v>
      </c>
      <c r="F1" s="512" t="s">
        <v>7</v>
      </c>
      <c r="G1" s="506" t="s">
        <v>306</v>
      </c>
      <c r="H1" s="507"/>
      <c r="I1" s="511" t="s">
        <v>309</v>
      </c>
      <c r="J1" s="512"/>
      <c r="K1" s="512"/>
      <c r="L1" s="284" t="s">
        <v>306</v>
      </c>
      <c r="M1" s="511" t="s">
        <v>310</v>
      </c>
      <c r="N1" s="512"/>
      <c r="O1" s="512"/>
      <c r="P1" s="284" t="s">
        <v>306</v>
      </c>
      <c r="Q1" s="511" t="s">
        <v>316</v>
      </c>
      <c r="R1" s="512"/>
      <c r="S1" s="284" t="s">
        <v>306</v>
      </c>
      <c r="T1" s="513" t="s">
        <v>319</v>
      </c>
      <c r="U1" s="284" t="s">
        <v>306</v>
      </c>
      <c r="V1" s="513" t="s">
        <v>5</v>
      </c>
      <c r="W1" s="526" t="s">
        <v>304</v>
      </c>
      <c r="X1" s="506" t="s">
        <v>306</v>
      </c>
      <c r="Y1" s="515"/>
      <c r="Z1" s="511" t="s">
        <v>321</v>
      </c>
      <c r="AA1" s="309"/>
      <c r="AB1" s="283" t="s">
        <v>306</v>
      </c>
      <c r="AC1" s="284" t="s">
        <v>306</v>
      </c>
      <c r="AD1" s="520" t="s">
        <v>256</v>
      </c>
      <c r="AE1" s="518" t="s">
        <v>257</v>
      </c>
      <c r="AF1" s="508" t="s">
        <v>323</v>
      </c>
      <c r="AG1" s="509"/>
      <c r="AH1" s="509"/>
      <c r="AI1" s="509"/>
      <c r="AJ1" s="509"/>
      <c r="AK1" s="284" t="s">
        <v>306</v>
      </c>
      <c r="AL1" s="508" t="s">
        <v>339</v>
      </c>
      <c r="AM1" s="509"/>
      <c r="AN1" s="509"/>
      <c r="AO1" s="509"/>
      <c r="AP1" s="509"/>
      <c r="AQ1" s="509"/>
      <c r="AR1" s="509"/>
      <c r="AS1" s="509"/>
      <c r="AT1" s="509"/>
      <c r="AU1" s="284" t="s">
        <v>306</v>
      </c>
      <c r="AV1" s="508" t="s">
        <v>324</v>
      </c>
      <c r="AW1" s="509"/>
      <c r="AX1" s="509"/>
      <c r="AY1" s="284" t="s">
        <v>306</v>
      </c>
      <c r="AZ1" s="516" t="s">
        <v>325</v>
      </c>
      <c r="BA1" s="284" t="s">
        <v>306</v>
      </c>
      <c r="BB1" s="516" t="s">
        <v>360</v>
      </c>
      <c r="BC1" s="284" t="s">
        <v>306</v>
      </c>
      <c r="BD1" s="516" t="s">
        <v>326</v>
      </c>
      <c r="BE1" s="283" t="s">
        <v>306</v>
      </c>
      <c r="BF1" s="528" t="s">
        <v>327</v>
      </c>
      <c r="BG1" s="284" t="s">
        <v>306</v>
      </c>
      <c r="BI1" s="378"/>
      <c r="BK1" s="508" t="s">
        <v>369</v>
      </c>
      <c r="BL1" s="509"/>
      <c r="BM1" s="509"/>
      <c r="BN1" s="509"/>
      <c r="BO1" s="509"/>
      <c r="BP1" s="510"/>
      <c r="BQ1" s="295"/>
      <c r="BR1" s="508" t="s">
        <v>374</v>
      </c>
      <c r="BS1" s="509"/>
      <c r="BT1" s="509"/>
      <c r="BU1" s="510"/>
      <c r="BV1" s="295"/>
      <c r="BW1" s="508" t="s">
        <v>375</v>
      </c>
      <c r="BX1" s="509"/>
      <c r="BY1" s="510"/>
      <c r="BZ1" s="295"/>
      <c r="CA1" s="508" t="s">
        <v>376</v>
      </c>
      <c r="CB1" s="509"/>
      <c r="CC1" s="509"/>
      <c r="CD1" s="510"/>
      <c r="CE1" s="304"/>
      <c r="CJ1" s="278">
        <f ca="1">COUNTIF($CD$3:$CD$102,CI8)</f>
        <v>0</v>
      </c>
      <c r="CQ1" s="508" t="s">
        <v>311</v>
      </c>
      <c r="CR1" s="509"/>
      <c r="CS1" s="510"/>
      <c r="CU1" s="508" t="s">
        <v>343</v>
      </c>
      <c r="CV1" s="509"/>
      <c r="CW1" s="509"/>
      <c r="CX1" s="509"/>
      <c r="CY1" s="509"/>
      <c r="CZ1" s="509"/>
      <c r="DA1" s="509"/>
      <c r="DB1" s="509"/>
      <c r="DC1" s="509"/>
      <c r="DD1" s="509"/>
      <c r="DE1" s="509"/>
      <c r="DF1" s="510"/>
      <c r="DH1" s="487" t="s">
        <v>356</v>
      </c>
      <c r="DI1" s="488"/>
      <c r="DJ1" s="488"/>
      <c r="DK1" s="489"/>
    </row>
    <row r="2" spans="1:115" ht="51.75" thickBot="1" x14ac:dyDescent="0.3">
      <c r="A2" s="522"/>
      <c r="B2" s="523"/>
      <c r="C2" s="525"/>
      <c r="D2" s="521"/>
      <c r="E2" s="523"/>
      <c r="F2" s="523"/>
      <c r="G2" s="340" t="s">
        <v>305</v>
      </c>
      <c r="H2" s="344" t="s">
        <v>307</v>
      </c>
      <c r="I2" s="444" t="s">
        <v>453</v>
      </c>
      <c r="J2" s="340" t="s">
        <v>315</v>
      </c>
      <c r="K2" s="340" t="s">
        <v>308</v>
      </c>
      <c r="L2" s="343" t="s">
        <v>307</v>
      </c>
      <c r="M2" s="366" t="s">
        <v>461</v>
      </c>
      <c r="N2" s="340" t="s">
        <v>470</v>
      </c>
      <c r="O2" s="340" t="s">
        <v>469</v>
      </c>
      <c r="P2" s="343" t="s">
        <v>307</v>
      </c>
      <c r="Q2" s="366" t="s">
        <v>318</v>
      </c>
      <c r="R2" s="340" t="s">
        <v>317</v>
      </c>
      <c r="S2" s="343" t="s">
        <v>307</v>
      </c>
      <c r="T2" s="514"/>
      <c r="U2" s="343" t="s">
        <v>307</v>
      </c>
      <c r="V2" s="514"/>
      <c r="W2" s="527"/>
      <c r="X2" s="341" t="s">
        <v>320</v>
      </c>
      <c r="Y2" s="343" t="s">
        <v>307</v>
      </c>
      <c r="Z2" s="522"/>
      <c r="AA2" s="340" t="s">
        <v>417</v>
      </c>
      <c r="AB2" s="285" t="s">
        <v>418</v>
      </c>
      <c r="AC2" s="343" t="s">
        <v>322</v>
      </c>
      <c r="AD2" s="521"/>
      <c r="AE2" s="519"/>
      <c r="AF2" s="286" t="s">
        <v>328</v>
      </c>
      <c r="AG2" s="292" t="s">
        <v>329</v>
      </c>
      <c r="AH2" s="342" t="s">
        <v>338</v>
      </c>
      <c r="AI2" s="287" t="s">
        <v>337</v>
      </c>
      <c r="AJ2" s="287" t="s">
        <v>330</v>
      </c>
      <c r="AK2" s="343" t="s">
        <v>307</v>
      </c>
      <c r="AL2" s="293" t="s">
        <v>451</v>
      </c>
      <c r="AM2" s="292" t="s">
        <v>340</v>
      </c>
      <c r="AN2" s="292" t="s">
        <v>341</v>
      </c>
      <c r="AO2" s="292" t="s">
        <v>340</v>
      </c>
      <c r="AP2" s="287" t="s">
        <v>450</v>
      </c>
      <c r="AQ2" s="292" t="s">
        <v>452</v>
      </c>
      <c r="AR2" s="292" t="s">
        <v>342</v>
      </c>
      <c r="AS2" s="287" t="s">
        <v>449</v>
      </c>
      <c r="AT2" s="287" t="s">
        <v>330</v>
      </c>
      <c r="AU2" s="343" t="s">
        <v>307</v>
      </c>
      <c r="AV2" s="288" t="s">
        <v>331</v>
      </c>
      <c r="AW2" s="287" t="s">
        <v>332</v>
      </c>
      <c r="AX2" s="287" t="s">
        <v>330</v>
      </c>
      <c r="AY2" s="343" t="s">
        <v>307</v>
      </c>
      <c r="AZ2" s="517"/>
      <c r="BA2" s="343" t="s">
        <v>307</v>
      </c>
      <c r="BB2" s="517"/>
      <c r="BC2" s="343" t="s">
        <v>307</v>
      </c>
      <c r="BD2" s="517"/>
      <c r="BE2" s="285" t="s">
        <v>307</v>
      </c>
      <c r="BF2" s="529"/>
      <c r="BG2" s="343" t="s">
        <v>307</v>
      </c>
      <c r="BI2" s="379"/>
      <c r="BK2" s="415" t="s">
        <v>361</v>
      </c>
      <c r="BL2" s="311" t="s">
        <v>362</v>
      </c>
      <c r="BM2" s="311" t="s">
        <v>363</v>
      </c>
      <c r="BN2" s="413" t="s">
        <v>364</v>
      </c>
      <c r="BO2" s="413" t="s">
        <v>365</v>
      </c>
      <c r="BP2" s="414" t="s">
        <v>366</v>
      </c>
      <c r="BQ2" s="295"/>
      <c r="BR2" s="415" t="s">
        <v>370</v>
      </c>
      <c r="BS2" s="311" t="s">
        <v>372</v>
      </c>
      <c r="BT2" s="311" t="s">
        <v>373</v>
      </c>
      <c r="BU2" s="417" t="s">
        <v>371</v>
      </c>
      <c r="BV2" s="295"/>
      <c r="BW2" s="412" t="s">
        <v>316</v>
      </c>
      <c r="BX2" s="413" t="s">
        <v>251</v>
      </c>
      <c r="BY2" s="414" t="s">
        <v>250</v>
      </c>
      <c r="BZ2" s="295"/>
      <c r="CA2" s="412" t="s">
        <v>377</v>
      </c>
      <c r="CB2" s="413" t="s">
        <v>378</v>
      </c>
      <c r="CC2" s="413" t="s">
        <v>379</v>
      </c>
      <c r="CD2" s="414" t="s">
        <v>380</v>
      </c>
      <c r="CE2" s="295"/>
      <c r="CQ2" s="415" t="s">
        <v>312</v>
      </c>
      <c r="CR2" s="311" t="s">
        <v>313</v>
      </c>
      <c r="CS2" s="416" t="s">
        <v>314</v>
      </c>
      <c r="CU2" s="412" t="s">
        <v>344</v>
      </c>
      <c r="CV2" s="413" t="s">
        <v>345</v>
      </c>
      <c r="CW2" s="413" t="s">
        <v>346</v>
      </c>
      <c r="CX2" s="413" t="s">
        <v>347</v>
      </c>
      <c r="CY2" s="413" t="s">
        <v>348</v>
      </c>
      <c r="CZ2" s="413" t="s">
        <v>349</v>
      </c>
      <c r="DA2" s="413" t="s">
        <v>350</v>
      </c>
      <c r="DB2" s="413" t="s">
        <v>351</v>
      </c>
      <c r="DC2" s="413" t="s">
        <v>352</v>
      </c>
      <c r="DD2" s="413" t="s">
        <v>353</v>
      </c>
      <c r="DE2" s="413" t="s">
        <v>354</v>
      </c>
      <c r="DF2" s="414" t="s">
        <v>355</v>
      </c>
      <c r="DH2" s="409" t="s">
        <v>357</v>
      </c>
      <c r="DI2" s="410" t="s">
        <v>358</v>
      </c>
      <c r="DJ2" s="410" t="s">
        <v>359</v>
      </c>
      <c r="DK2" s="411" t="s">
        <v>330</v>
      </c>
    </row>
    <row r="3" spans="1:115" ht="45" customHeight="1" thickTop="1" x14ac:dyDescent="0.2">
      <c r="A3" s="331" t="str">
        <f t="shared" ref="A3:B22" ca="1" si="0">IF($C3&lt;&gt;0,INDIRECT("Kalkulation!"&amp;$BI3&amp;A$104,TRUE),"")</f>
        <v/>
      </c>
      <c r="B3" s="332" t="str">
        <f t="shared" ca="1" si="0"/>
        <v/>
      </c>
      <c r="C3" s="370">
        <f t="shared" ref="C3:C34" ca="1" si="1">INDIRECT("Kalkulation!"&amp;$BI3&amp;C$104,TRUE)</f>
        <v>0</v>
      </c>
      <c r="D3" s="360" t="str">
        <f t="shared" ref="D3:G22" ca="1" si="2">IF($C3&lt;&gt;0,INDIRECT("Kalkulation!"&amp;$BI3&amp;D$104,TRUE),"")</f>
        <v/>
      </c>
      <c r="E3" s="333" t="str">
        <f t="shared" ca="1" si="2"/>
        <v/>
      </c>
      <c r="F3" s="333" t="str">
        <f t="shared" ca="1" si="2"/>
        <v/>
      </c>
      <c r="G3" s="332" t="str">
        <f t="shared" ca="1" si="2"/>
        <v/>
      </c>
      <c r="H3" s="345" t="str">
        <f t="shared" ref="H3:H34" ca="1" si="3">IF(C3&lt;&gt;0,(IF(AND(G3=15,F3="Gruppenmaßnahme im Klassenverband"),"ok",(IF(AND(G3=1,F3="Einzelmaßnahme"),"ok","?")))),"---")</f>
        <v>---</v>
      </c>
      <c r="I3" s="331" t="str">
        <f t="shared" ref="I3:K22" ca="1" si="4">IF($C3&lt;&gt;0,INDIRECT("Kalkulation!"&amp;$BI3&amp;I$104,TRUE),"")</f>
        <v/>
      </c>
      <c r="J3" s="332" t="str">
        <f t="shared" ca="1" si="4"/>
        <v/>
      </c>
      <c r="K3" s="332" t="str">
        <f t="shared" ca="1" si="4"/>
        <v/>
      </c>
      <c r="L3" s="308" t="str">
        <f t="shared" ref="L3:L34" ca="1" si="5">IF(C3=0,"---",(IF(J3=CS3,"ok","?")))</f>
        <v>---</v>
      </c>
      <c r="M3" s="457" t="str">
        <f ca="1">IF($C3&lt;&gt;0,INDIRECT("Kalkulation!"&amp;$BI3&amp;M$104,TRUE),"")</f>
        <v/>
      </c>
      <c r="N3" s="335" t="str">
        <f ca="1">IF($C3&lt;&gt;0,INDIRECT("Kalkulation!"&amp;$BI3&amp;N$104,TRUE),"")</f>
        <v/>
      </c>
      <c r="O3" s="458" t="str">
        <f t="shared" ref="N3:O22" ca="1" si="6">IF($C3&lt;&gt;0,INDIRECT("Kalkulation!"&amp;$BI3&amp;O$104,TRUE),"")</f>
        <v/>
      </c>
      <c r="P3" s="308" t="str">
        <f t="shared" ref="P3:P34" ca="1" si="7">IF($C3&lt;&gt;0,(IF(AND(N3&gt;0,O3="keine Maßnahmeteile bei einem AG"),"?","ok")),"---")</f>
        <v>---</v>
      </c>
      <c r="Q3" s="367" t="str">
        <f t="shared" ref="Q3:R22" ca="1" si="8">IF($C3&lt;&gt;0,INDIRECT("Kalkulation!"&amp;$BI3&amp;Q$104,TRUE),"")</f>
        <v/>
      </c>
      <c r="R3" s="336" t="str">
        <f t="shared" ca="1" si="8"/>
        <v/>
      </c>
      <c r="S3" s="308" t="str">
        <f t="shared" ref="S3:S34" ca="1" si="9">IF(C3=0,"---",(IF(Q3&gt;12,"?",(IF(AND(R3="Nein",Q3&gt;6),"?","ok")))))</f>
        <v>---</v>
      </c>
      <c r="T3" s="429" t="str">
        <f t="shared" ref="T3:T34" ca="1" si="10">IF($C3&lt;&gt;0,INDIRECT("Kalkulation!"&amp;$BI3&amp;T$104,TRUE),"")</f>
        <v/>
      </c>
      <c r="U3" s="308" t="str">
        <f t="shared" ref="U3:U66" ca="1" si="11">IF(T3="","---",(IF(T3&gt;37.5,"?",(IF(T3&lt;20,"?","ok")))))</f>
        <v>---</v>
      </c>
      <c r="V3" s="363" t="str">
        <f t="shared" ref="V3:X22" ca="1" si="12">IF($C3&lt;&gt;0,INDIRECT("Kalkulation!"&amp;$BI3&amp;V$104,TRUE),"")</f>
        <v/>
      </c>
      <c r="W3" s="337" t="str">
        <f t="shared" ca="1" si="12"/>
        <v/>
      </c>
      <c r="X3" s="337" t="str">
        <f t="shared" ca="1" si="12"/>
        <v/>
      </c>
      <c r="Y3" s="308" t="str">
        <f t="shared" ref="Y3:Y34" ca="1" si="13">IF(C3=0,"---",(IF(W3&gt;X3,"?","ok")))</f>
        <v>---</v>
      </c>
      <c r="Z3" s="331" t="str">
        <f t="shared" ref="Z3:Z34" ca="1" si="14">IF($C3&lt;&gt;0,INDIRECT("Kalkulation!"&amp;$BI3&amp;Z$104,TRUE),"")</f>
        <v/>
      </c>
      <c r="AA3" s="332" t="str">
        <f ca="1">CD3</f>
        <v>--</v>
      </c>
      <c r="AB3" s="334" t="str">
        <f t="shared" ref="AB3:AB34" ca="1" si="15">IF(BL3=0,"---",(IF(Z3="Nein","?","ok")))</f>
        <v>---</v>
      </c>
      <c r="AC3" s="321" t="str">
        <f t="shared" ref="AC3:AC31" ca="1" si="16">IF(C3=0,"---",(IF(AA3="BDKS","---",(VLOOKUP(AA3,$CG$63:$CI$86,3,FALSE)))))</f>
        <v>---</v>
      </c>
      <c r="AD3" s="360" t="str">
        <f t="shared" ref="AD3:AH12" ca="1" si="17">IF($C3&lt;&gt;0,INDIRECT("Kalkulation!"&amp;$BI3&amp;AD$104,TRUE),"")</f>
        <v/>
      </c>
      <c r="AE3" s="357" t="str">
        <f t="shared" ca="1" si="17"/>
        <v/>
      </c>
      <c r="AF3" s="331" t="str">
        <f ca="1">IF($C3&lt;&gt;0,INDIRECT("Kalkulation!"&amp;$BI3&amp;AF$104,TRUE),"")</f>
        <v/>
      </c>
      <c r="AG3" s="332" t="str">
        <f t="shared" ca="1" si="17"/>
        <v/>
      </c>
      <c r="AH3" s="332" t="str">
        <f t="shared" ca="1" si="17"/>
        <v/>
      </c>
      <c r="AI3" s="332" t="str">
        <f t="shared" ref="AI3:AI66" ca="1" si="18">IF(AG3="","",(AG3-AH3))</f>
        <v/>
      </c>
      <c r="AJ3" s="338">
        <f t="shared" ref="AJ3:AJ34" ca="1" si="19">IF(AI3="",0,(AI3/AF3))</f>
        <v>0</v>
      </c>
      <c r="AK3" s="308" t="str">
        <f ca="1">IF(AJ3=0,"---",(IF(((VLOOKUP(AF3,AuE_Vorgaben!G$25:H$27,2,TRUE))&gt;AJ3),"ok","?")))</f>
        <v>---</v>
      </c>
      <c r="AL3" s="331" t="str">
        <f t="shared" ref="AL3:AN22" ca="1" si="20">IF($C3&lt;&gt;0,INDIRECT("Kalkulation!"&amp;$BI3&amp;AL$104,TRUE),"")</f>
        <v/>
      </c>
      <c r="AM3" s="332" t="str">
        <f t="shared" ca="1" si="20"/>
        <v/>
      </c>
      <c r="AN3" s="332" t="str">
        <f t="shared" ca="1" si="20"/>
        <v/>
      </c>
      <c r="AO3" s="332" t="str">
        <f ca="1">IF(AL3="","",(AM3/60*AN3)*1.3333333333)</f>
        <v/>
      </c>
      <c r="AP3" s="447" t="str">
        <f t="shared" ref="AP3:AP66" ca="1" si="21">IF(AO3="","",(AL3-AO3))</f>
        <v/>
      </c>
      <c r="AQ3" s="332" t="str">
        <f t="shared" ref="AQ3:AR22" ca="1" si="22">IF($C3&lt;&gt;0,INDIRECT("Kalkulation!"&amp;$BI3&amp;AQ$104,TRUE),"")</f>
        <v/>
      </c>
      <c r="AR3" s="332" t="str">
        <f t="shared" ca="1" si="22"/>
        <v/>
      </c>
      <c r="AS3" s="447" t="str">
        <f ca="1">IF(AQ3="","",(AQ3-(AR3*1.333333333)))</f>
        <v/>
      </c>
      <c r="AT3" s="449">
        <f t="shared" ref="AT3:AT34" ca="1" si="23">IF(C3=0,0,(AS3/AP3))</f>
        <v>0</v>
      </c>
      <c r="AU3" s="308" t="str">
        <f ca="1">IF(AT3=0,"---",(IF(AT3=100%,"ok","?")))</f>
        <v>---</v>
      </c>
      <c r="AV3" s="331" t="str">
        <f t="shared" ref="AV3:AW22" ca="1" si="24">IF($C3&lt;&gt;0,INDIRECT("Kalkulation!"&amp;$BI3&amp;AV$104,TRUE),"")</f>
        <v/>
      </c>
      <c r="AW3" s="332" t="str">
        <f t="shared" ca="1" si="24"/>
        <v/>
      </c>
      <c r="AX3" s="339" t="str">
        <f t="shared" ref="AX3:AX66" ca="1" si="25">IF(AV3="","",(AW3/AV3))</f>
        <v/>
      </c>
      <c r="AY3" s="308" t="str">
        <f t="shared" ref="AY3:AY66" ca="1" si="26">IF(AV3="","---",IF(AX3&gt;10%,"?","ok"))</f>
        <v>---</v>
      </c>
      <c r="AZ3" s="354">
        <f t="shared" ref="AZ3:AZ66" ca="1" si="27">CU3</f>
        <v>0</v>
      </c>
      <c r="BA3" s="308" t="str">
        <f t="shared" ref="BA3:BA66" ca="1" si="28">IF(AZ3=0,"---",IF(AZ3&gt;40,"?","ok"))</f>
        <v>---</v>
      </c>
      <c r="BB3" s="351" t="str">
        <f t="shared" ref="BB3:BB66" ca="1" si="29">DK3</f>
        <v/>
      </c>
      <c r="BC3" s="308" t="str">
        <f ca="1">IF(BB3="","---",IF(OR(BB3&gt;125%,BB3&lt;100%),"?","ok"))</f>
        <v>---</v>
      </c>
      <c r="BD3" s="348" t="str">
        <f t="shared" ref="BD3:BD34" ca="1" si="30">IF($C3&lt;&gt;0,INDIRECT("Kalkulation!"&amp;$BI3&amp;BD$104,TRUE),"")</f>
        <v/>
      </c>
      <c r="BE3" s="334" t="str">
        <f t="shared" ref="BE3:BE66" ca="1" si="31">IF(BD3="","---",(IF(BD3&gt;15%,"?","ok")))</f>
        <v>---</v>
      </c>
      <c r="BF3" s="339" t="str">
        <f t="shared" ref="BF3:BF34" ca="1" si="32">IF($C3&lt;&gt;0,INDIRECT("Kalkulation!"&amp;$BI3&amp;BF$104,TRUE),"")</f>
        <v/>
      </c>
      <c r="BG3" s="308" t="str">
        <f t="shared" ref="BG3:BG66" ca="1" si="33">IF(BF3="","---",(IF(BF3&gt;15%,"?","ok")))</f>
        <v>---</v>
      </c>
      <c r="BI3" s="379" t="s">
        <v>139</v>
      </c>
      <c r="BK3" s="393">
        <f t="shared" ref="BK3:BK34" ca="1" si="34">IF($C3&lt;&gt;0,1,0)</f>
        <v>0</v>
      </c>
      <c r="BL3" s="381">
        <f t="shared" ref="BL3:BL66" ca="1" si="35">IF(Y3="?",1,0)</f>
        <v>0</v>
      </c>
      <c r="BM3" s="381">
        <f t="shared" ref="BM3:BM34" ca="1" si="36">IF($C3=0,0,(IF(BL3=1,0,(IF(D3="§ 45 Abs. 1 Satz 1 Nr. 1 SGB III Heranführung an den Ausbildungs- und Arbeitsmarkt",1,0)))))</f>
        <v>0</v>
      </c>
      <c r="BN3" s="381">
        <f t="shared" ref="BN3:BN34" ca="1" si="37">IF($C3=0,0,(IF($BL3=1,0,(IF($D3="§ 45 Abs. 1 Satz 1 Nr. 2 SGB III Feststellung, Verringerung oder Beseitigung von Vermittlungshemmnissen",1,0)))))</f>
        <v>0</v>
      </c>
      <c r="BO3" s="381">
        <f t="shared" ref="BO3:BO34" ca="1" si="38">IF($C3=0,0,(IF($BL3=1,0,(IF($D3="§ 45 Abs. 1 Satz 1 Nr. 4 SGB III Heranführung an eine selbständige Tätigkeit",1,0)))))</f>
        <v>0</v>
      </c>
      <c r="BP3" s="397">
        <f t="shared" ref="BP3:BP34" ca="1" si="39">IF($C3=0,0,(IF($BL3=1,0,(IF($D3="§ 45 Abs. 1 Satz 1 Nr. 5 SGB III Stabilisierung einer Beschäftigungsaufnahme (spezifisch für Teilnehmer aus dem Rechtskreis SGB II)",1,0)))))</f>
        <v>0</v>
      </c>
      <c r="BQ3" s="305"/>
      <c r="BR3" s="312" t="str">
        <f t="shared" ref="BR3:BR34" ca="1" si="40">IF(BL3=1,"",(IF($C3&lt;&gt;0,INDIRECT("Kalkulation!"&amp;$BI3&amp;BR$104,TRUE),"")))</f>
        <v/>
      </c>
      <c r="BS3" s="381" t="str">
        <f t="shared" ref="BS3:BS66" ca="1" si="41">IF(BR3="","",(IF(BR3&lt;21,1,0)))</f>
        <v/>
      </c>
      <c r="BT3" s="381" t="str">
        <f t="shared" ref="BT3:BT66" ca="1" si="42">IF(BR3="","",(IF((AND(BR3&gt;20,BR3&lt;127)),1,0)))</f>
        <v/>
      </c>
      <c r="BU3" s="397" t="str">
        <f t="shared" ref="BU3:BU66" ca="1" si="43">IF(BR3="","",(IF(BR3&gt;126,1,0)))</f>
        <v/>
      </c>
      <c r="BV3" s="305"/>
      <c r="BW3" s="312" t="str">
        <f t="shared" ref="BW3:BW34" ca="1" si="44">IF(BL3=1,"",(IF($C3&lt;&gt;0,INDIRECT("Kalkulation!"&amp;$BI3&amp;BW$104,TRUE),"")))</f>
        <v/>
      </c>
      <c r="BX3" s="381" t="str">
        <f t="shared" ref="BX3:BX66" ca="1" si="45">IF(BW3="","",(IF(BW3="keine Maßnahmeteile bei einem AG",0,1)))</f>
        <v/>
      </c>
      <c r="BY3" s="397" t="str">
        <f t="shared" ref="BY3:BY66" ca="1" si="46">IF(BW3="","",(IF(BX3=1,0,1)))</f>
        <v/>
      </c>
      <c r="BZ3" s="305"/>
      <c r="CA3" s="393" t="str">
        <f t="shared" ref="CA3:CA66" ca="1" si="47">IF(BM3=1,"1",(IF(BN3=1,"2",(IF(BO3=1,"4",(IF(BP3=1,"5","")))))))</f>
        <v/>
      </c>
      <c r="CB3" s="381" t="str">
        <f t="shared" ref="CB3:CB66" ca="1" si="48">IF(BS3=1,"4W",(IF(BT3=1,"6M",(IF(BU3=1,"ü6M","")))))</f>
        <v/>
      </c>
      <c r="CC3" s="381" t="str">
        <f t="shared" ref="CC3:CC66" ca="1" si="49">IF(BX3=1,"mP",(IF(BY3=1,"oP","")))</f>
        <v/>
      </c>
      <c r="CD3" s="147" t="str">
        <f t="shared" ref="CD3:CD66" ca="1" si="50">IF(BL3=1,"BDKS",(CA3&amp;"-"&amp;CB3&amp;"-"&amp;CC3))</f>
        <v>--</v>
      </c>
      <c r="CG3" s="503" t="s">
        <v>412</v>
      </c>
      <c r="CH3" s="504"/>
      <c r="CI3" s="504"/>
      <c r="CJ3" s="504"/>
      <c r="CK3" s="504"/>
      <c r="CL3" s="504"/>
      <c r="CM3" s="504"/>
      <c r="CN3" s="505"/>
      <c r="CQ3" s="393">
        <f t="shared" ref="CQ3:CQ34" ca="1" si="51">IF(C3=0,0,I3)</f>
        <v>0</v>
      </c>
      <c r="CR3" s="381">
        <f ca="1">ROUNDUP((IF(CQ3&lt;26,0,CQ3/4.33333333333333)),0)</f>
        <v>0</v>
      </c>
      <c r="CS3" s="397">
        <f ca="1">CR3*2</f>
        <v>0</v>
      </c>
      <c r="CU3" s="296">
        <f ca="1">MAX(CV3:DF3)</f>
        <v>0</v>
      </c>
      <c r="CV3" s="297" t="str">
        <f t="shared" ref="CV3:DF12" ca="1" si="52">IF($C3&lt;&gt;0,INDIRECT("'"&amp;Kalkulation&amp;"'!$"&amp;$BI3&amp;CV$104),"")</f>
        <v/>
      </c>
      <c r="CW3" s="297" t="str">
        <f t="shared" ca="1" si="52"/>
        <v/>
      </c>
      <c r="CX3" s="297" t="str">
        <f t="shared" ca="1" si="52"/>
        <v/>
      </c>
      <c r="CY3" s="297" t="str">
        <f t="shared" ca="1" si="52"/>
        <v/>
      </c>
      <c r="CZ3" s="297" t="str">
        <f t="shared" ca="1" si="52"/>
        <v/>
      </c>
      <c r="DA3" s="297" t="str">
        <f t="shared" ca="1" si="52"/>
        <v/>
      </c>
      <c r="DB3" s="297" t="str">
        <f t="shared" ca="1" si="52"/>
        <v/>
      </c>
      <c r="DC3" s="297" t="str">
        <f t="shared" ca="1" si="52"/>
        <v/>
      </c>
      <c r="DD3" s="297" t="str">
        <f t="shared" ca="1" si="52"/>
        <v/>
      </c>
      <c r="DE3" s="297" t="str">
        <f t="shared" ca="1" si="52"/>
        <v/>
      </c>
      <c r="DF3" s="399" t="str">
        <f t="shared" ca="1" si="52"/>
        <v/>
      </c>
      <c r="DH3" s="403" t="str">
        <f t="shared" ref="DH3:DH34" ca="1" si="53">IF($C3&lt;&gt;0,INDIRECT("'"&amp;Kalkulation&amp;"'!$"&amp;$BI3&amp;DH$104),"")</f>
        <v/>
      </c>
      <c r="DI3" s="300" t="str">
        <f t="shared" ref="DI3:DI34" ca="1" si="54">IF($C3&lt;&gt;0,((INDIRECT("'"&amp;Kalkulation&amp;"'!$"&amp;$BI3&amp;DI$104))*5),"")</f>
        <v/>
      </c>
      <c r="DJ3" s="404">
        <f ca="1">IF(I3="",0,(K3-DI3))</f>
        <v>0</v>
      </c>
      <c r="DK3" s="299" t="str">
        <f t="shared" ref="DK3:DK66" ca="1" si="55">IF(DJ3=0,"",DH3/DJ3)</f>
        <v/>
      </c>
    </row>
    <row r="4" spans="1:115" ht="32.1" customHeight="1" x14ac:dyDescent="0.2">
      <c r="A4" s="312" t="str">
        <f t="shared" ca="1" si="0"/>
        <v/>
      </c>
      <c r="B4" s="313" t="str">
        <f t="shared" ca="1" si="0"/>
        <v/>
      </c>
      <c r="C4" s="371">
        <f t="shared" ca="1" si="1"/>
        <v>0</v>
      </c>
      <c r="D4" s="361" t="str">
        <f t="shared" ca="1" si="2"/>
        <v/>
      </c>
      <c r="E4" s="314" t="str">
        <f t="shared" ca="1" si="2"/>
        <v/>
      </c>
      <c r="F4" s="314" t="str">
        <f t="shared" ca="1" si="2"/>
        <v/>
      </c>
      <c r="G4" s="313" t="str">
        <f t="shared" ca="1" si="2"/>
        <v/>
      </c>
      <c r="H4" s="346" t="str">
        <f t="shared" ca="1" si="3"/>
        <v>---</v>
      </c>
      <c r="I4" s="312" t="str">
        <f t="shared" ca="1" si="4"/>
        <v/>
      </c>
      <c r="J4" s="313" t="str">
        <f t="shared" ca="1" si="4"/>
        <v/>
      </c>
      <c r="K4" s="313" t="str">
        <f t="shared" ca="1" si="4"/>
        <v/>
      </c>
      <c r="L4" s="321" t="str">
        <f t="shared" ca="1" si="5"/>
        <v>---</v>
      </c>
      <c r="M4" s="457" t="str">
        <f t="shared" ref="M4:M67" ca="1" si="56">IF($C4&lt;&gt;0,INDIRECT("Kalkulation!"&amp;$BI4&amp;M$104,TRUE),"")</f>
        <v/>
      </c>
      <c r="N4" s="316" t="str">
        <f t="shared" ca="1" si="6"/>
        <v/>
      </c>
      <c r="O4" s="313" t="str">
        <f t="shared" ca="1" si="6"/>
        <v/>
      </c>
      <c r="P4" s="321" t="str">
        <f t="shared" ca="1" si="7"/>
        <v>---</v>
      </c>
      <c r="Q4" s="368" t="str">
        <f t="shared" ca="1" si="8"/>
        <v/>
      </c>
      <c r="R4" s="317" t="str">
        <f t="shared" ca="1" si="8"/>
        <v/>
      </c>
      <c r="S4" s="321" t="str">
        <f t="shared" ca="1" si="9"/>
        <v>---</v>
      </c>
      <c r="T4" s="430" t="str">
        <f t="shared" ca="1" si="10"/>
        <v/>
      </c>
      <c r="U4" s="321" t="str">
        <f t="shared" ca="1" si="11"/>
        <v>---</v>
      </c>
      <c r="V4" s="364" t="str">
        <f t="shared" ca="1" si="12"/>
        <v/>
      </c>
      <c r="W4" s="318" t="str">
        <f t="shared" ca="1" si="12"/>
        <v/>
      </c>
      <c r="X4" s="318" t="str">
        <f t="shared" ca="1" si="12"/>
        <v/>
      </c>
      <c r="Y4" s="321" t="str">
        <f t="shared" ca="1" si="13"/>
        <v>---</v>
      </c>
      <c r="Z4" s="312" t="str">
        <f t="shared" ca="1" si="14"/>
        <v/>
      </c>
      <c r="AA4" s="313" t="str">
        <f t="shared" ref="AA4:AA67" ca="1" si="57">CD4</f>
        <v>--</v>
      </c>
      <c r="AB4" s="315" t="str">
        <f t="shared" ca="1" si="15"/>
        <v>---</v>
      </c>
      <c r="AC4" s="321" t="str">
        <f t="shared" ca="1" si="16"/>
        <v>---</v>
      </c>
      <c r="AD4" s="361" t="str">
        <f t="shared" ca="1" si="17"/>
        <v/>
      </c>
      <c r="AE4" s="358" t="str">
        <f t="shared" ca="1" si="17"/>
        <v/>
      </c>
      <c r="AF4" s="312" t="str">
        <f t="shared" ca="1" si="17"/>
        <v/>
      </c>
      <c r="AG4" s="313" t="str">
        <f t="shared" ca="1" si="17"/>
        <v/>
      </c>
      <c r="AH4" s="313" t="str">
        <f t="shared" ca="1" si="17"/>
        <v/>
      </c>
      <c r="AI4" s="313" t="str">
        <f t="shared" ca="1" si="18"/>
        <v/>
      </c>
      <c r="AJ4" s="319">
        <f t="shared" ca="1" si="19"/>
        <v>0</v>
      </c>
      <c r="AK4" s="321" t="str">
        <f ca="1">IF(AJ4=0,"---",(IF(((VLOOKUP(AF4,AuE_Vorgaben!G$25:H$27,2,TRUE))&gt;AJ4),"ok","?")))</f>
        <v>---</v>
      </c>
      <c r="AL4" s="312" t="str">
        <f t="shared" ca="1" si="20"/>
        <v/>
      </c>
      <c r="AM4" s="313" t="str">
        <f t="shared" ca="1" si="20"/>
        <v/>
      </c>
      <c r="AN4" s="313" t="str">
        <f t="shared" ca="1" si="20"/>
        <v/>
      </c>
      <c r="AO4" s="313" t="str">
        <f t="shared" ref="AO4:AO66" ca="1" si="58">IF(AL4="","",(AM4/60*AN4))</f>
        <v/>
      </c>
      <c r="AP4" s="313" t="str">
        <f t="shared" ca="1" si="21"/>
        <v/>
      </c>
      <c r="AQ4" s="313" t="str">
        <f t="shared" ca="1" si="22"/>
        <v/>
      </c>
      <c r="AR4" s="313" t="str">
        <f t="shared" ca="1" si="22"/>
        <v/>
      </c>
      <c r="AS4" s="313" t="str">
        <f t="shared" ref="AS4:AS66" ca="1" si="59">IF(AQ4="","",(AQ4-AR4))</f>
        <v/>
      </c>
      <c r="AT4" s="320">
        <f t="shared" ca="1" si="23"/>
        <v>0</v>
      </c>
      <c r="AU4" s="321" t="str">
        <f t="shared" ref="AU4:AU66" ca="1" si="60">IF(AT4=0,"---",(IF(AT4=100%,"ok","?")))</f>
        <v>---</v>
      </c>
      <c r="AV4" s="312" t="str">
        <f t="shared" ca="1" si="24"/>
        <v/>
      </c>
      <c r="AW4" s="313" t="str">
        <f t="shared" ca="1" si="24"/>
        <v/>
      </c>
      <c r="AX4" s="320" t="str">
        <f t="shared" ca="1" si="25"/>
        <v/>
      </c>
      <c r="AY4" s="321" t="str">
        <f t="shared" ca="1" si="26"/>
        <v>---</v>
      </c>
      <c r="AZ4" s="355">
        <f t="shared" ca="1" si="27"/>
        <v>0</v>
      </c>
      <c r="BA4" s="321" t="str">
        <f t="shared" ca="1" si="28"/>
        <v>---</v>
      </c>
      <c r="BB4" s="352" t="str">
        <f t="shared" ca="1" si="29"/>
        <v/>
      </c>
      <c r="BC4" s="321" t="str">
        <f t="shared" ref="BC4:BC67" ca="1" si="61">IF(BB4="","---",IF(OR(BB4&gt;125%,BB4&lt;100%),"?","ok"))</f>
        <v>---</v>
      </c>
      <c r="BD4" s="349" t="str">
        <f t="shared" ca="1" si="30"/>
        <v/>
      </c>
      <c r="BE4" s="315" t="str">
        <f t="shared" ca="1" si="31"/>
        <v>---</v>
      </c>
      <c r="BF4" s="320" t="str">
        <f t="shared" ca="1" si="32"/>
        <v/>
      </c>
      <c r="BG4" s="321" t="str">
        <f t="shared" ca="1" si="33"/>
        <v>---</v>
      </c>
      <c r="BI4" s="379" t="s">
        <v>140</v>
      </c>
      <c r="BK4" s="393">
        <f t="shared" ca="1" si="34"/>
        <v>0</v>
      </c>
      <c r="BL4" s="381">
        <f t="shared" ca="1" si="35"/>
        <v>0</v>
      </c>
      <c r="BM4" s="381">
        <f t="shared" ca="1" si="36"/>
        <v>0</v>
      </c>
      <c r="BN4" s="381">
        <f t="shared" ca="1" si="37"/>
        <v>0</v>
      </c>
      <c r="BO4" s="381">
        <f t="shared" ca="1" si="38"/>
        <v>0</v>
      </c>
      <c r="BP4" s="397">
        <f t="shared" ca="1" si="39"/>
        <v>0</v>
      </c>
      <c r="BQ4" s="305"/>
      <c r="BR4" s="312" t="str">
        <f t="shared" ca="1" si="40"/>
        <v/>
      </c>
      <c r="BS4" s="381" t="str">
        <f t="shared" ca="1" si="41"/>
        <v/>
      </c>
      <c r="BT4" s="381" t="str">
        <f t="shared" ca="1" si="42"/>
        <v/>
      </c>
      <c r="BU4" s="397" t="str">
        <f t="shared" ca="1" si="43"/>
        <v/>
      </c>
      <c r="BV4" s="305"/>
      <c r="BW4" s="312" t="str">
        <f t="shared" ca="1" si="44"/>
        <v/>
      </c>
      <c r="BX4" s="381" t="str">
        <f t="shared" ca="1" si="45"/>
        <v/>
      </c>
      <c r="BY4" s="397" t="str">
        <f t="shared" ca="1" si="46"/>
        <v/>
      </c>
      <c r="BZ4" s="305"/>
      <c r="CA4" s="393" t="str">
        <f t="shared" ca="1" si="47"/>
        <v/>
      </c>
      <c r="CB4" s="381" t="str">
        <f t="shared" ca="1" si="48"/>
        <v/>
      </c>
      <c r="CC4" s="381" t="str">
        <f t="shared" ca="1" si="49"/>
        <v/>
      </c>
      <c r="CD4" s="147" t="str">
        <f t="shared" ca="1" si="50"/>
        <v>--</v>
      </c>
      <c r="CG4" s="490" t="s">
        <v>405</v>
      </c>
      <c r="CH4" s="491"/>
      <c r="CI4" s="491"/>
      <c r="CJ4" s="313">
        <f ca="1">BK103</f>
        <v>0</v>
      </c>
      <c r="CK4" s="491" t="s">
        <v>406</v>
      </c>
      <c r="CL4" s="491"/>
      <c r="CM4" s="491"/>
      <c r="CN4" s="383">
        <f ca="1">COUNTIF($CD$3:$CD$102,"BDKS")</f>
        <v>0</v>
      </c>
      <c r="CQ4" s="393">
        <f t="shared" ca="1" si="51"/>
        <v>0</v>
      </c>
      <c r="CR4" s="381">
        <f t="shared" ref="CR4:CR66" ca="1" si="62">ROUNDUP((IF(CQ4&lt;127,0,CQ4/21)),0)</f>
        <v>0</v>
      </c>
      <c r="CS4" s="397">
        <f t="shared" ref="CS4:CS67" ca="1" si="63">CR4*2</f>
        <v>0</v>
      </c>
      <c r="CU4" s="296">
        <f ca="1">MAX(CV4:DF4)</f>
        <v>0</v>
      </c>
      <c r="CV4" s="297" t="str">
        <f t="shared" ca="1" si="52"/>
        <v/>
      </c>
      <c r="CW4" s="297" t="str">
        <f t="shared" ca="1" si="52"/>
        <v/>
      </c>
      <c r="CX4" s="297" t="str">
        <f t="shared" ca="1" si="52"/>
        <v/>
      </c>
      <c r="CY4" s="297" t="str">
        <f t="shared" ca="1" si="52"/>
        <v/>
      </c>
      <c r="CZ4" s="297" t="str">
        <f t="shared" ca="1" si="52"/>
        <v/>
      </c>
      <c r="DA4" s="297" t="str">
        <f t="shared" ca="1" si="52"/>
        <v/>
      </c>
      <c r="DB4" s="297" t="str">
        <f t="shared" ca="1" si="52"/>
        <v/>
      </c>
      <c r="DC4" s="297" t="str">
        <f t="shared" ca="1" si="52"/>
        <v/>
      </c>
      <c r="DD4" s="297" t="str">
        <f t="shared" ca="1" si="52"/>
        <v/>
      </c>
      <c r="DE4" s="297" t="str">
        <f t="shared" ca="1" si="52"/>
        <v/>
      </c>
      <c r="DF4" s="399" t="str">
        <f t="shared" ca="1" si="52"/>
        <v/>
      </c>
      <c r="DH4" s="403" t="str">
        <f t="shared" ca="1" si="53"/>
        <v/>
      </c>
      <c r="DI4" s="300" t="str">
        <f t="shared" ca="1" si="54"/>
        <v/>
      </c>
      <c r="DJ4" s="404">
        <f t="shared" ref="DJ4:DJ34" ca="1" si="64">IF(I4="",0,(I4-DI4))</f>
        <v>0</v>
      </c>
      <c r="DK4" s="299" t="str">
        <f t="shared" ca="1" si="55"/>
        <v/>
      </c>
    </row>
    <row r="5" spans="1:115" ht="32.1" customHeight="1" x14ac:dyDescent="0.2">
      <c r="A5" s="312" t="str">
        <f t="shared" ca="1" si="0"/>
        <v/>
      </c>
      <c r="B5" s="313" t="str">
        <f t="shared" ca="1" si="0"/>
        <v/>
      </c>
      <c r="C5" s="371">
        <f t="shared" ca="1" si="1"/>
        <v>0</v>
      </c>
      <c r="D5" s="361" t="str">
        <f t="shared" ca="1" si="2"/>
        <v/>
      </c>
      <c r="E5" s="314" t="str">
        <f t="shared" ca="1" si="2"/>
        <v/>
      </c>
      <c r="F5" s="314" t="str">
        <f t="shared" ca="1" si="2"/>
        <v/>
      </c>
      <c r="G5" s="313" t="str">
        <f t="shared" ca="1" si="2"/>
        <v/>
      </c>
      <c r="H5" s="346" t="str">
        <f t="shared" ca="1" si="3"/>
        <v>---</v>
      </c>
      <c r="I5" s="312" t="str">
        <f t="shared" ca="1" si="4"/>
        <v/>
      </c>
      <c r="J5" s="313" t="str">
        <f t="shared" ca="1" si="4"/>
        <v/>
      </c>
      <c r="K5" s="313" t="str">
        <f t="shared" ca="1" si="4"/>
        <v/>
      </c>
      <c r="L5" s="321" t="str">
        <f t="shared" ca="1" si="5"/>
        <v>---</v>
      </c>
      <c r="M5" s="457" t="str">
        <f t="shared" ca="1" si="56"/>
        <v/>
      </c>
      <c r="N5" s="316" t="str">
        <f t="shared" ca="1" si="6"/>
        <v/>
      </c>
      <c r="O5" s="313" t="str">
        <f t="shared" ca="1" si="6"/>
        <v/>
      </c>
      <c r="P5" s="321" t="str">
        <f t="shared" ca="1" si="7"/>
        <v>---</v>
      </c>
      <c r="Q5" s="368" t="str">
        <f t="shared" ca="1" si="8"/>
        <v/>
      </c>
      <c r="R5" s="317" t="str">
        <f t="shared" ca="1" si="8"/>
        <v/>
      </c>
      <c r="S5" s="321" t="str">
        <f t="shared" ca="1" si="9"/>
        <v>---</v>
      </c>
      <c r="T5" s="430" t="str">
        <f t="shared" ca="1" si="10"/>
        <v/>
      </c>
      <c r="U5" s="321" t="str">
        <f t="shared" ca="1" si="11"/>
        <v>---</v>
      </c>
      <c r="V5" s="364" t="str">
        <f t="shared" ca="1" si="12"/>
        <v/>
      </c>
      <c r="W5" s="318" t="str">
        <f t="shared" ca="1" si="12"/>
        <v/>
      </c>
      <c r="X5" s="318" t="str">
        <f t="shared" ca="1" si="12"/>
        <v/>
      </c>
      <c r="Y5" s="321" t="str">
        <f t="shared" ca="1" si="13"/>
        <v>---</v>
      </c>
      <c r="Z5" s="312" t="str">
        <f t="shared" ca="1" si="14"/>
        <v/>
      </c>
      <c r="AA5" s="313" t="str">
        <f t="shared" ca="1" si="57"/>
        <v>--</v>
      </c>
      <c r="AB5" s="315" t="str">
        <f t="shared" ca="1" si="15"/>
        <v>---</v>
      </c>
      <c r="AC5" s="321" t="str">
        <f t="shared" ca="1" si="16"/>
        <v>---</v>
      </c>
      <c r="AD5" s="361" t="str">
        <f t="shared" ca="1" si="17"/>
        <v/>
      </c>
      <c r="AE5" s="358" t="str">
        <f t="shared" ca="1" si="17"/>
        <v/>
      </c>
      <c r="AF5" s="312" t="str">
        <f t="shared" ca="1" si="17"/>
        <v/>
      </c>
      <c r="AG5" s="313" t="str">
        <f t="shared" ca="1" si="17"/>
        <v/>
      </c>
      <c r="AH5" s="313" t="str">
        <f t="shared" ca="1" si="17"/>
        <v/>
      </c>
      <c r="AI5" s="313" t="str">
        <f t="shared" ca="1" si="18"/>
        <v/>
      </c>
      <c r="AJ5" s="319">
        <f t="shared" ca="1" si="19"/>
        <v>0</v>
      </c>
      <c r="AK5" s="321" t="str">
        <f ca="1">IF(AJ5=0,"---",(IF(((VLOOKUP(AF5,AuE_Vorgaben!G$25:H$27,2,TRUE))&gt;AJ5),"ok","?")))</f>
        <v>---</v>
      </c>
      <c r="AL5" s="312" t="str">
        <f t="shared" ca="1" si="20"/>
        <v/>
      </c>
      <c r="AM5" s="313" t="str">
        <f t="shared" ca="1" si="20"/>
        <v/>
      </c>
      <c r="AN5" s="313" t="str">
        <f t="shared" ca="1" si="20"/>
        <v/>
      </c>
      <c r="AO5" s="313" t="str">
        <f t="shared" ca="1" si="58"/>
        <v/>
      </c>
      <c r="AP5" s="313" t="str">
        <f t="shared" ca="1" si="21"/>
        <v/>
      </c>
      <c r="AQ5" s="313" t="str">
        <f t="shared" ca="1" si="22"/>
        <v/>
      </c>
      <c r="AR5" s="313" t="str">
        <f t="shared" ca="1" si="22"/>
        <v/>
      </c>
      <c r="AS5" s="313" t="str">
        <f t="shared" ca="1" si="59"/>
        <v/>
      </c>
      <c r="AT5" s="320">
        <f t="shared" ca="1" si="23"/>
        <v>0</v>
      </c>
      <c r="AU5" s="321" t="str">
        <f t="shared" ca="1" si="60"/>
        <v>---</v>
      </c>
      <c r="AV5" s="312" t="str">
        <f t="shared" ca="1" si="24"/>
        <v/>
      </c>
      <c r="AW5" s="313" t="str">
        <f t="shared" ca="1" si="24"/>
        <v/>
      </c>
      <c r="AX5" s="320" t="str">
        <f t="shared" ca="1" si="25"/>
        <v/>
      </c>
      <c r="AY5" s="321" t="str">
        <f t="shared" ca="1" si="26"/>
        <v>---</v>
      </c>
      <c r="AZ5" s="355">
        <f t="shared" ca="1" si="27"/>
        <v>0</v>
      </c>
      <c r="BA5" s="321" t="str">
        <f t="shared" ca="1" si="28"/>
        <v>---</v>
      </c>
      <c r="BB5" s="352" t="str">
        <f t="shared" ca="1" si="29"/>
        <v/>
      </c>
      <c r="BC5" s="321" t="str">
        <f t="shared" ca="1" si="61"/>
        <v>---</v>
      </c>
      <c r="BD5" s="349" t="str">
        <f t="shared" ca="1" si="30"/>
        <v/>
      </c>
      <c r="BE5" s="315" t="str">
        <f t="shared" ca="1" si="31"/>
        <v>---</v>
      </c>
      <c r="BF5" s="320" t="str">
        <f t="shared" ca="1" si="32"/>
        <v/>
      </c>
      <c r="BG5" s="321" t="str">
        <f t="shared" ca="1" si="33"/>
        <v>---</v>
      </c>
      <c r="BI5" s="379" t="s">
        <v>141</v>
      </c>
      <c r="BK5" s="393">
        <f t="shared" ca="1" si="34"/>
        <v>0</v>
      </c>
      <c r="BL5" s="381">
        <f t="shared" ca="1" si="35"/>
        <v>0</v>
      </c>
      <c r="BM5" s="381">
        <f t="shared" ca="1" si="36"/>
        <v>0</v>
      </c>
      <c r="BN5" s="381">
        <f t="shared" ca="1" si="37"/>
        <v>0</v>
      </c>
      <c r="BO5" s="381">
        <f t="shared" ca="1" si="38"/>
        <v>0</v>
      </c>
      <c r="BP5" s="397">
        <f t="shared" ca="1" si="39"/>
        <v>0</v>
      </c>
      <c r="BQ5" s="305"/>
      <c r="BR5" s="312" t="str">
        <f t="shared" ca="1" si="40"/>
        <v/>
      </c>
      <c r="BS5" s="381" t="str">
        <f t="shared" ca="1" si="41"/>
        <v/>
      </c>
      <c r="BT5" s="381" t="str">
        <f t="shared" ca="1" si="42"/>
        <v/>
      </c>
      <c r="BU5" s="397" t="str">
        <f t="shared" ca="1" si="43"/>
        <v/>
      </c>
      <c r="BV5" s="305"/>
      <c r="BW5" s="312" t="str">
        <f t="shared" ca="1" si="44"/>
        <v/>
      </c>
      <c r="BX5" s="381" t="str">
        <f t="shared" ca="1" si="45"/>
        <v/>
      </c>
      <c r="BY5" s="397" t="str">
        <f t="shared" ca="1" si="46"/>
        <v/>
      </c>
      <c r="BZ5" s="305"/>
      <c r="CA5" s="393" t="str">
        <f t="shared" ca="1" si="47"/>
        <v/>
      </c>
      <c r="CB5" s="381" t="str">
        <f t="shared" ca="1" si="48"/>
        <v/>
      </c>
      <c r="CC5" s="381" t="str">
        <f t="shared" ca="1" si="49"/>
        <v/>
      </c>
      <c r="CD5" s="147" t="str">
        <f t="shared" ca="1" si="50"/>
        <v>--</v>
      </c>
      <c r="CG5" s="490" t="s">
        <v>407</v>
      </c>
      <c r="CH5" s="491"/>
      <c r="CI5" s="313">
        <f ca="1">CJ4-CN4</f>
        <v>0</v>
      </c>
      <c r="CJ5" s="495" t="s">
        <v>408</v>
      </c>
      <c r="CK5" s="495"/>
      <c r="CL5" s="495"/>
      <c r="CM5" s="495"/>
      <c r="CN5" s="496"/>
      <c r="CQ5" s="393">
        <f t="shared" ca="1" si="51"/>
        <v>0</v>
      </c>
      <c r="CR5" s="381">
        <f t="shared" ca="1" si="62"/>
        <v>0</v>
      </c>
      <c r="CS5" s="397">
        <f t="shared" ca="1" si="63"/>
        <v>0</v>
      </c>
      <c r="CU5" s="296">
        <f t="shared" ref="CU5:CU68" ca="1" si="65">MAX(CV5:DF5)</f>
        <v>0</v>
      </c>
      <c r="CV5" s="297" t="str">
        <f t="shared" ca="1" si="52"/>
        <v/>
      </c>
      <c r="CW5" s="297" t="str">
        <f t="shared" ca="1" si="52"/>
        <v/>
      </c>
      <c r="CX5" s="297" t="str">
        <f t="shared" ca="1" si="52"/>
        <v/>
      </c>
      <c r="CY5" s="297" t="str">
        <f t="shared" ca="1" si="52"/>
        <v/>
      </c>
      <c r="CZ5" s="297" t="str">
        <f t="shared" ca="1" si="52"/>
        <v/>
      </c>
      <c r="DA5" s="297" t="str">
        <f t="shared" ca="1" si="52"/>
        <v/>
      </c>
      <c r="DB5" s="297" t="str">
        <f t="shared" ca="1" si="52"/>
        <v/>
      </c>
      <c r="DC5" s="297" t="str">
        <f t="shared" ca="1" si="52"/>
        <v/>
      </c>
      <c r="DD5" s="297" t="str">
        <f t="shared" ca="1" si="52"/>
        <v/>
      </c>
      <c r="DE5" s="297" t="str">
        <f t="shared" ca="1" si="52"/>
        <v/>
      </c>
      <c r="DF5" s="399" t="str">
        <f t="shared" ca="1" si="52"/>
        <v/>
      </c>
      <c r="DH5" s="403" t="str">
        <f t="shared" ca="1" si="53"/>
        <v/>
      </c>
      <c r="DI5" s="300" t="str">
        <f t="shared" ca="1" si="54"/>
        <v/>
      </c>
      <c r="DJ5" s="404">
        <f t="shared" ca="1" si="64"/>
        <v>0</v>
      </c>
      <c r="DK5" s="299" t="str">
        <f t="shared" ca="1" si="55"/>
        <v/>
      </c>
    </row>
    <row r="6" spans="1:115" ht="32.1" customHeight="1" x14ac:dyDescent="0.2">
      <c r="A6" s="312" t="str">
        <f t="shared" ca="1" si="0"/>
        <v/>
      </c>
      <c r="B6" s="313" t="str">
        <f t="shared" ca="1" si="0"/>
        <v/>
      </c>
      <c r="C6" s="371">
        <f t="shared" ca="1" si="1"/>
        <v>0</v>
      </c>
      <c r="D6" s="361" t="str">
        <f t="shared" ca="1" si="2"/>
        <v/>
      </c>
      <c r="E6" s="314" t="str">
        <f t="shared" ca="1" si="2"/>
        <v/>
      </c>
      <c r="F6" s="314" t="str">
        <f t="shared" ca="1" si="2"/>
        <v/>
      </c>
      <c r="G6" s="313" t="str">
        <f t="shared" ca="1" si="2"/>
        <v/>
      </c>
      <c r="H6" s="346" t="str">
        <f t="shared" ca="1" si="3"/>
        <v>---</v>
      </c>
      <c r="I6" s="312" t="str">
        <f t="shared" ca="1" si="4"/>
        <v/>
      </c>
      <c r="J6" s="313" t="str">
        <f t="shared" ca="1" si="4"/>
        <v/>
      </c>
      <c r="K6" s="313" t="str">
        <f t="shared" ca="1" si="4"/>
        <v/>
      </c>
      <c r="L6" s="321" t="str">
        <f t="shared" ca="1" si="5"/>
        <v>---</v>
      </c>
      <c r="M6" s="457" t="str">
        <f t="shared" ca="1" si="56"/>
        <v/>
      </c>
      <c r="N6" s="316" t="str">
        <f t="shared" ca="1" si="6"/>
        <v/>
      </c>
      <c r="O6" s="313" t="str">
        <f t="shared" ca="1" si="6"/>
        <v/>
      </c>
      <c r="P6" s="321" t="str">
        <f t="shared" ca="1" si="7"/>
        <v>---</v>
      </c>
      <c r="Q6" s="368" t="str">
        <f t="shared" ca="1" si="8"/>
        <v/>
      </c>
      <c r="R6" s="317" t="str">
        <f t="shared" ca="1" si="8"/>
        <v/>
      </c>
      <c r="S6" s="321" t="str">
        <f t="shared" ca="1" si="9"/>
        <v>---</v>
      </c>
      <c r="T6" s="430" t="str">
        <f t="shared" ca="1" si="10"/>
        <v/>
      </c>
      <c r="U6" s="321" t="str">
        <f t="shared" ca="1" si="11"/>
        <v>---</v>
      </c>
      <c r="V6" s="364" t="str">
        <f t="shared" ca="1" si="12"/>
        <v/>
      </c>
      <c r="W6" s="318" t="str">
        <f t="shared" ca="1" si="12"/>
        <v/>
      </c>
      <c r="X6" s="318" t="str">
        <f t="shared" ca="1" si="12"/>
        <v/>
      </c>
      <c r="Y6" s="321" t="str">
        <f t="shared" ca="1" si="13"/>
        <v>---</v>
      </c>
      <c r="Z6" s="312" t="str">
        <f t="shared" ca="1" si="14"/>
        <v/>
      </c>
      <c r="AA6" s="313" t="str">
        <f t="shared" ca="1" si="57"/>
        <v>--</v>
      </c>
      <c r="AB6" s="315" t="str">
        <f t="shared" ca="1" si="15"/>
        <v>---</v>
      </c>
      <c r="AC6" s="321" t="str">
        <f t="shared" ca="1" si="16"/>
        <v>---</v>
      </c>
      <c r="AD6" s="361" t="str">
        <f t="shared" ca="1" si="17"/>
        <v/>
      </c>
      <c r="AE6" s="358" t="str">
        <f t="shared" ca="1" si="17"/>
        <v/>
      </c>
      <c r="AF6" s="312" t="str">
        <f t="shared" ca="1" si="17"/>
        <v/>
      </c>
      <c r="AG6" s="313" t="str">
        <f t="shared" ca="1" si="17"/>
        <v/>
      </c>
      <c r="AH6" s="313" t="str">
        <f t="shared" ca="1" si="17"/>
        <v/>
      </c>
      <c r="AI6" s="313" t="str">
        <f t="shared" ca="1" si="18"/>
        <v/>
      </c>
      <c r="AJ6" s="319">
        <f t="shared" ca="1" si="19"/>
        <v>0</v>
      </c>
      <c r="AK6" s="321" t="str">
        <f ca="1">IF(AJ6=0,"---",(IF(((VLOOKUP(AF6,AuE_Vorgaben!G$25:H$27,2,TRUE))&gt;AJ6),"ok","?")))</f>
        <v>---</v>
      </c>
      <c r="AL6" s="312" t="str">
        <f t="shared" ca="1" si="20"/>
        <v/>
      </c>
      <c r="AM6" s="313" t="str">
        <f t="shared" ca="1" si="20"/>
        <v/>
      </c>
      <c r="AN6" s="313" t="str">
        <f t="shared" ca="1" si="20"/>
        <v/>
      </c>
      <c r="AO6" s="313" t="str">
        <f t="shared" ca="1" si="58"/>
        <v/>
      </c>
      <c r="AP6" s="313" t="str">
        <f t="shared" ca="1" si="21"/>
        <v/>
      </c>
      <c r="AQ6" s="313" t="str">
        <f t="shared" ca="1" si="22"/>
        <v/>
      </c>
      <c r="AR6" s="313" t="str">
        <f t="shared" ca="1" si="22"/>
        <v/>
      </c>
      <c r="AS6" s="313" t="str">
        <f t="shared" ca="1" si="59"/>
        <v/>
      </c>
      <c r="AT6" s="320">
        <f t="shared" ca="1" si="23"/>
        <v>0</v>
      </c>
      <c r="AU6" s="321" t="str">
        <f t="shared" ca="1" si="60"/>
        <v>---</v>
      </c>
      <c r="AV6" s="312" t="str">
        <f t="shared" ca="1" si="24"/>
        <v/>
      </c>
      <c r="AW6" s="313" t="str">
        <f t="shared" ca="1" si="24"/>
        <v/>
      </c>
      <c r="AX6" s="320" t="str">
        <f t="shared" ca="1" si="25"/>
        <v/>
      </c>
      <c r="AY6" s="321" t="str">
        <f t="shared" ca="1" si="26"/>
        <v>---</v>
      </c>
      <c r="AZ6" s="355">
        <f t="shared" ca="1" si="27"/>
        <v>0</v>
      </c>
      <c r="BA6" s="321" t="str">
        <f t="shared" ca="1" si="28"/>
        <v>---</v>
      </c>
      <c r="BB6" s="352" t="str">
        <f t="shared" ca="1" si="29"/>
        <v/>
      </c>
      <c r="BC6" s="321" t="str">
        <f t="shared" ca="1" si="61"/>
        <v>---</v>
      </c>
      <c r="BD6" s="349" t="str">
        <f t="shared" ca="1" si="30"/>
        <v/>
      </c>
      <c r="BE6" s="315" t="str">
        <f t="shared" ca="1" si="31"/>
        <v>---</v>
      </c>
      <c r="BF6" s="320" t="str">
        <f t="shared" ca="1" si="32"/>
        <v/>
      </c>
      <c r="BG6" s="321" t="str">
        <f t="shared" ca="1" si="33"/>
        <v>---</v>
      </c>
      <c r="BI6" s="379" t="s">
        <v>142</v>
      </c>
      <c r="BK6" s="393">
        <f t="shared" ca="1" si="34"/>
        <v>0</v>
      </c>
      <c r="BL6" s="381">
        <f t="shared" ca="1" si="35"/>
        <v>0</v>
      </c>
      <c r="BM6" s="381">
        <f t="shared" ca="1" si="36"/>
        <v>0</v>
      </c>
      <c r="BN6" s="381">
        <f t="shared" ca="1" si="37"/>
        <v>0</v>
      </c>
      <c r="BO6" s="381">
        <f t="shared" ca="1" si="38"/>
        <v>0</v>
      </c>
      <c r="BP6" s="397">
        <f t="shared" ca="1" si="39"/>
        <v>0</v>
      </c>
      <c r="BQ6" s="305"/>
      <c r="BR6" s="312" t="str">
        <f t="shared" ca="1" si="40"/>
        <v/>
      </c>
      <c r="BS6" s="381" t="str">
        <f t="shared" ca="1" si="41"/>
        <v/>
      </c>
      <c r="BT6" s="381" t="str">
        <f t="shared" ca="1" si="42"/>
        <v/>
      </c>
      <c r="BU6" s="397" t="str">
        <f t="shared" ca="1" si="43"/>
        <v/>
      </c>
      <c r="BV6" s="305"/>
      <c r="BW6" s="312" t="str">
        <f t="shared" ca="1" si="44"/>
        <v/>
      </c>
      <c r="BX6" s="381" t="str">
        <f t="shared" ca="1" si="45"/>
        <v/>
      </c>
      <c r="BY6" s="397" t="str">
        <f t="shared" ca="1" si="46"/>
        <v/>
      </c>
      <c r="BZ6" s="305"/>
      <c r="CA6" s="393" t="str">
        <f t="shared" ca="1" si="47"/>
        <v/>
      </c>
      <c r="CB6" s="381" t="str">
        <f t="shared" ca="1" si="48"/>
        <v/>
      </c>
      <c r="CC6" s="381" t="str">
        <f t="shared" ca="1" si="49"/>
        <v/>
      </c>
      <c r="CD6" s="147" t="str">
        <f t="shared" ca="1" si="50"/>
        <v>--</v>
      </c>
      <c r="CG6" s="490" t="s">
        <v>411</v>
      </c>
      <c r="CH6" s="491"/>
      <c r="CI6" s="491"/>
      <c r="CJ6" s="491"/>
      <c r="CK6" s="491"/>
      <c r="CL6" s="491"/>
      <c r="CM6" s="491"/>
      <c r="CN6" s="492"/>
      <c r="CQ6" s="393">
        <f t="shared" ca="1" si="51"/>
        <v>0</v>
      </c>
      <c r="CR6" s="381">
        <f t="shared" ca="1" si="62"/>
        <v>0</v>
      </c>
      <c r="CS6" s="397">
        <f t="shared" ca="1" si="63"/>
        <v>0</v>
      </c>
      <c r="CU6" s="296">
        <f t="shared" ca="1" si="65"/>
        <v>0</v>
      </c>
      <c r="CV6" s="297" t="str">
        <f t="shared" ca="1" si="52"/>
        <v/>
      </c>
      <c r="CW6" s="297" t="str">
        <f t="shared" ca="1" si="52"/>
        <v/>
      </c>
      <c r="CX6" s="297" t="str">
        <f t="shared" ca="1" si="52"/>
        <v/>
      </c>
      <c r="CY6" s="297" t="str">
        <f t="shared" ca="1" si="52"/>
        <v/>
      </c>
      <c r="CZ6" s="297" t="str">
        <f t="shared" ca="1" si="52"/>
        <v/>
      </c>
      <c r="DA6" s="297" t="str">
        <f t="shared" ca="1" si="52"/>
        <v/>
      </c>
      <c r="DB6" s="297" t="str">
        <f t="shared" ca="1" si="52"/>
        <v/>
      </c>
      <c r="DC6" s="297" t="str">
        <f t="shared" ca="1" si="52"/>
        <v/>
      </c>
      <c r="DD6" s="297" t="str">
        <f t="shared" ca="1" si="52"/>
        <v/>
      </c>
      <c r="DE6" s="297" t="str">
        <f t="shared" ca="1" si="52"/>
        <v/>
      </c>
      <c r="DF6" s="399" t="str">
        <f t="shared" ca="1" si="52"/>
        <v/>
      </c>
      <c r="DH6" s="403" t="str">
        <f t="shared" ca="1" si="53"/>
        <v/>
      </c>
      <c r="DI6" s="300" t="str">
        <f t="shared" ca="1" si="54"/>
        <v/>
      </c>
      <c r="DJ6" s="404">
        <f t="shared" ca="1" si="64"/>
        <v>0</v>
      </c>
      <c r="DK6" s="299" t="str">
        <f t="shared" ca="1" si="55"/>
        <v/>
      </c>
    </row>
    <row r="7" spans="1:115" ht="32.1" customHeight="1" x14ac:dyDescent="0.2">
      <c r="A7" s="312" t="str">
        <f t="shared" ca="1" si="0"/>
        <v/>
      </c>
      <c r="B7" s="313" t="str">
        <f t="shared" ca="1" si="0"/>
        <v/>
      </c>
      <c r="C7" s="371">
        <f t="shared" ca="1" si="1"/>
        <v>0</v>
      </c>
      <c r="D7" s="361" t="str">
        <f t="shared" ca="1" si="2"/>
        <v/>
      </c>
      <c r="E7" s="314" t="str">
        <f t="shared" ca="1" si="2"/>
        <v/>
      </c>
      <c r="F7" s="314" t="str">
        <f t="shared" ca="1" si="2"/>
        <v/>
      </c>
      <c r="G7" s="313" t="str">
        <f t="shared" ca="1" si="2"/>
        <v/>
      </c>
      <c r="H7" s="346" t="str">
        <f t="shared" ca="1" si="3"/>
        <v>---</v>
      </c>
      <c r="I7" s="312" t="str">
        <f t="shared" ca="1" si="4"/>
        <v/>
      </c>
      <c r="J7" s="313" t="str">
        <f t="shared" ca="1" si="4"/>
        <v/>
      </c>
      <c r="K7" s="313" t="str">
        <f t="shared" ca="1" si="4"/>
        <v/>
      </c>
      <c r="L7" s="321" t="str">
        <f t="shared" ca="1" si="5"/>
        <v>---</v>
      </c>
      <c r="M7" s="457" t="str">
        <f t="shared" ca="1" si="56"/>
        <v/>
      </c>
      <c r="N7" s="316" t="str">
        <f t="shared" ca="1" si="6"/>
        <v/>
      </c>
      <c r="O7" s="313" t="str">
        <f t="shared" ca="1" si="6"/>
        <v/>
      </c>
      <c r="P7" s="321" t="str">
        <f t="shared" ca="1" si="7"/>
        <v>---</v>
      </c>
      <c r="Q7" s="368" t="str">
        <f t="shared" ca="1" si="8"/>
        <v/>
      </c>
      <c r="R7" s="317" t="str">
        <f t="shared" ca="1" si="8"/>
        <v/>
      </c>
      <c r="S7" s="321" t="str">
        <f t="shared" ca="1" si="9"/>
        <v>---</v>
      </c>
      <c r="T7" s="430" t="str">
        <f t="shared" ca="1" si="10"/>
        <v/>
      </c>
      <c r="U7" s="321" t="str">
        <f t="shared" ca="1" si="11"/>
        <v>---</v>
      </c>
      <c r="V7" s="364" t="str">
        <f t="shared" ca="1" si="12"/>
        <v/>
      </c>
      <c r="W7" s="318" t="str">
        <f t="shared" ca="1" si="12"/>
        <v/>
      </c>
      <c r="X7" s="318" t="str">
        <f t="shared" ca="1" si="12"/>
        <v/>
      </c>
      <c r="Y7" s="321" t="str">
        <f t="shared" ca="1" si="13"/>
        <v>---</v>
      </c>
      <c r="Z7" s="312" t="str">
        <f t="shared" ca="1" si="14"/>
        <v/>
      </c>
      <c r="AA7" s="313" t="str">
        <f t="shared" ca="1" si="57"/>
        <v>--</v>
      </c>
      <c r="AB7" s="315" t="str">
        <f t="shared" ca="1" si="15"/>
        <v>---</v>
      </c>
      <c r="AC7" s="321" t="str">
        <f t="shared" ca="1" si="16"/>
        <v>---</v>
      </c>
      <c r="AD7" s="361" t="str">
        <f t="shared" ca="1" si="17"/>
        <v/>
      </c>
      <c r="AE7" s="358" t="str">
        <f t="shared" ca="1" si="17"/>
        <v/>
      </c>
      <c r="AF7" s="312" t="str">
        <f t="shared" ca="1" si="17"/>
        <v/>
      </c>
      <c r="AG7" s="313" t="str">
        <f t="shared" ca="1" si="17"/>
        <v/>
      </c>
      <c r="AH7" s="313" t="str">
        <f t="shared" ca="1" si="17"/>
        <v/>
      </c>
      <c r="AI7" s="313" t="str">
        <f t="shared" ca="1" si="18"/>
        <v/>
      </c>
      <c r="AJ7" s="319">
        <f t="shared" ca="1" si="19"/>
        <v>0</v>
      </c>
      <c r="AK7" s="321" t="str">
        <f ca="1">IF(AJ7=0,"---",(IF(((VLOOKUP(AF7,AuE_Vorgaben!G$25:H$27,2,TRUE))&gt;AJ7),"ok","?")))</f>
        <v>---</v>
      </c>
      <c r="AL7" s="312" t="str">
        <f t="shared" ca="1" si="20"/>
        <v/>
      </c>
      <c r="AM7" s="313" t="str">
        <f t="shared" ca="1" si="20"/>
        <v/>
      </c>
      <c r="AN7" s="313" t="str">
        <f t="shared" ca="1" si="20"/>
        <v/>
      </c>
      <c r="AO7" s="313" t="str">
        <f t="shared" ca="1" si="58"/>
        <v/>
      </c>
      <c r="AP7" s="313" t="str">
        <f t="shared" ca="1" si="21"/>
        <v/>
      </c>
      <c r="AQ7" s="313" t="str">
        <f t="shared" ca="1" si="22"/>
        <v/>
      </c>
      <c r="AR7" s="313" t="str">
        <f t="shared" ca="1" si="22"/>
        <v/>
      </c>
      <c r="AS7" s="313" t="str">
        <f t="shared" ca="1" si="59"/>
        <v/>
      </c>
      <c r="AT7" s="320">
        <f t="shared" ca="1" si="23"/>
        <v>0</v>
      </c>
      <c r="AU7" s="321" t="str">
        <f t="shared" ca="1" si="60"/>
        <v>---</v>
      </c>
      <c r="AV7" s="312" t="str">
        <f t="shared" ca="1" si="24"/>
        <v/>
      </c>
      <c r="AW7" s="313" t="str">
        <f t="shared" ca="1" si="24"/>
        <v/>
      </c>
      <c r="AX7" s="320" t="str">
        <f t="shared" ca="1" si="25"/>
        <v/>
      </c>
      <c r="AY7" s="321" t="str">
        <f t="shared" ca="1" si="26"/>
        <v>---</v>
      </c>
      <c r="AZ7" s="355">
        <f t="shared" ca="1" si="27"/>
        <v>0</v>
      </c>
      <c r="BA7" s="321" t="str">
        <f t="shared" ca="1" si="28"/>
        <v>---</v>
      </c>
      <c r="BB7" s="352" t="str">
        <f t="shared" ca="1" si="29"/>
        <v/>
      </c>
      <c r="BC7" s="321" t="str">
        <f t="shared" ca="1" si="61"/>
        <v>---</v>
      </c>
      <c r="BD7" s="349" t="str">
        <f t="shared" ca="1" si="30"/>
        <v/>
      </c>
      <c r="BE7" s="315" t="str">
        <f t="shared" ca="1" si="31"/>
        <v>---</v>
      </c>
      <c r="BF7" s="320" t="str">
        <f t="shared" ca="1" si="32"/>
        <v/>
      </c>
      <c r="BG7" s="321" t="str">
        <f t="shared" ca="1" si="33"/>
        <v>---</v>
      </c>
      <c r="BI7" s="379" t="s">
        <v>143</v>
      </c>
      <c r="BK7" s="393">
        <f t="shared" ca="1" si="34"/>
        <v>0</v>
      </c>
      <c r="BL7" s="381">
        <f t="shared" ca="1" si="35"/>
        <v>0</v>
      </c>
      <c r="BM7" s="381">
        <f t="shared" ca="1" si="36"/>
        <v>0</v>
      </c>
      <c r="BN7" s="381">
        <f t="shared" ca="1" si="37"/>
        <v>0</v>
      </c>
      <c r="BO7" s="381">
        <f t="shared" ca="1" si="38"/>
        <v>0</v>
      </c>
      <c r="BP7" s="397">
        <f t="shared" ca="1" si="39"/>
        <v>0</v>
      </c>
      <c r="BQ7" s="305"/>
      <c r="BR7" s="312" t="str">
        <f t="shared" ca="1" si="40"/>
        <v/>
      </c>
      <c r="BS7" s="381" t="str">
        <f t="shared" ca="1" si="41"/>
        <v/>
      </c>
      <c r="BT7" s="381" t="str">
        <f t="shared" ca="1" si="42"/>
        <v/>
      </c>
      <c r="BU7" s="397" t="str">
        <f t="shared" ca="1" si="43"/>
        <v/>
      </c>
      <c r="BV7" s="305"/>
      <c r="BW7" s="312" t="str">
        <f t="shared" ca="1" si="44"/>
        <v/>
      </c>
      <c r="BX7" s="381" t="str">
        <f t="shared" ca="1" si="45"/>
        <v/>
      </c>
      <c r="BY7" s="397" t="str">
        <f t="shared" ca="1" si="46"/>
        <v/>
      </c>
      <c r="BZ7" s="305"/>
      <c r="CA7" s="393" t="str">
        <f t="shared" ca="1" si="47"/>
        <v/>
      </c>
      <c r="CB7" s="381" t="str">
        <f t="shared" ca="1" si="48"/>
        <v/>
      </c>
      <c r="CC7" s="381" t="str">
        <f t="shared" ca="1" si="49"/>
        <v/>
      </c>
      <c r="CD7" s="147" t="str">
        <f t="shared" ca="1" si="50"/>
        <v>--</v>
      </c>
      <c r="CG7" s="312" t="s">
        <v>381</v>
      </c>
      <c r="CH7" s="313">
        <f t="shared" ref="CH7:CH12" ca="1" si="66">COUNTIF($CD$3:$CD$102,CG7)</f>
        <v>0</v>
      </c>
      <c r="CI7" s="313" t="s">
        <v>387</v>
      </c>
      <c r="CJ7" s="313">
        <f t="shared" ref="CJ7:CJ12" ca="1" si="67">COUNTIF($CD$3:$CD$102,CI7)</f>
        <v>0</v>
      </c>
      <c r="CK7" s="313" t="s">
        <v>395</v>
      </c>
      <c r="CL7" s="313">
        <f ca="1">COUNTIF($CD$3:$CD$102,CK7)</f>
        <v>0</v>
      </c>
      <c r="CM7" s="313" t="s">
        <v>404</v>
      </c>
      <c r="CN7" s="383">
        <f ca="1">COUNTIF($CD$3:$CD$102,CM7)</f>
        <v>0</v>
      </c>
      <c r="CQ7" s="393">
        <f t="shared" ca="1" si="51"/>
        <v>0</v>
      </c>
      <c r="CR7" s="381">
        <f t="shared" ca="1" si="62"/>
        <v>0</v>
      </c>
      <c r="CS7" s="397">
        <f t="shared" ca="1" si="63"/>
        <v>0</v>
      </c>
      <c r="CU7" s="296">
        <f t="shared" ca="1" si="65"/>
        <v>0</v>
      </c>
      <c r="CV7" s="297" t="str">
        <f t="shared" ca="1" si="52"/>
        <v/>
      </c>
      <c r="CW7" s="297" t="str">
        <f t="shared" ca="1" si="52"/>
        <v/>
      </c>
      <c r="CX7" s="297" t="str">
        <f t="shared" ca="1" si="52"/>
        <v/>
      </c>
      <c r="CY7" s="297" t="str">
        <f t="shared" ca="1" si="52"/>
        <v/>
      </c>
      <c r="CZ7" s="297" t="str">
        <f t="shared" ca="1" si="52"/>
        <v/>
      </c>
      <c r="DA7" s="297" t="str">
        <f t="shared" ca="1" si="52"/>
        <v/>
      </c>
      <c r="DB7" s="297" t="str">
        <f t="shared" ca="1" si="52"/>
        <v/>
      </c>
      <c r="DC7" s="297" t="str">
        <f t="shared" ca="1" si="52"/>
        <v/>
      </c>
      <c r="DD7" s="297" t="str">
        <f t="shared" ca="1" si="52"/>
        <v/>
      </c>
      <c r="DE7" s="297" t="str">
        <f t="shared" ca="1" si="52"/>
        <v/>
      </c>
      <c r="DF7" s="399" t="str">
        <f t="shared" ca="1" si="52"/>
        <v/>
      </c>
      <c r="DH7" s="403" t="str">
        <f t="shared" ca="1" si="53"/>
        <v/>
      </c>
      <c r="DI7" s="300" t="str">
        <f t="shared" ca="1" si="54"/>
        <v/>
      </c>
      <c r="DJ7" s="404">
        <f t="shared" ca="1" si="64"/>
        <v>0</v>
      </c>
      <c r="DK7" s="299" t="str">
        <f t="shared" ca="1" si="55"/>
        <v/>
      </c>
    </row>
    <row r="8" spans="1:115" ht="32.1" customHeight="1" x14ac:dyDescent="0.2">
      <c r="A8" s="312" t="str">
        <f t="shared" ca="1" si="0"/>
        <v/>
      </c>
      <c r="B8" s="313" t="str">
        <f t="shared" ca="1" si="0"/>
        <v/>
      </c>
      <c r="C8" s="371">
        <f t="shared" ca="1" si="1"/>
        <v>0</v>
      </c>
      <c r="D8" s="361" t="str">
        <f t="shared" ca="1" si="2"/>
        <v/>
      </c>
      <c r="E8" s="314" t="str">
        <f t="shared" ca="1" si="2"/>
        <v/>
      </c>
      <c r="F8" s="314" t="str">
        <f t="shared" ca="1" si="2"/>
        <v/>
      </c>
      <c r="G8" s="313" t="str">
        <f t="shared" ca="1" si="2"/>
        <v/>
      </c>
      <c r="H8" s="346" t="str">
        <f t="shared" ca="1" si="3"/>
        <v>---</v>
      </c>
      <c r="I8" s="312" t="str">
        <f t="shared" ca="1" si="4"/>
        <v/>
      </c>
      <c r="J8" s="313" t="str">
        <f t="shared" ca="1" si="4"/>
        <v/>
      </c>
      <c r="K8" s="313" t="str">
        <f t="shared" ca="1" si="4"/>
        <v/>
      </c>
      <c r="L8" s="321" t="str">
        <f t="shared" ca="1" si="5"/>
        <v>---</v>
      </c>
      <c r="M8" s="457" t="str">
        <f t="shared" ca="1" si="56"/>
        <v/>
      </c>
      <c r="N8" s="316" t="str">
        <f t="shared" ca="1" si="6"/>
        <v/>
      </c>
      <c r="O8" s="313" t="str">
        <f t="shared" ca="1" si="6"/>
        <v/>
      </c>
      <c r="P8" s="321" t="str">
        <f t="shared" ca="1" si="7"/>
        <v>---</v>
      </c>
      <c r="Q8" s="368" t="str">
        <f t="shared" ca="1" si="8"/>
        <v/>
      </c>
      <c r="R8" s="317" t="str">
        <f t="shared" ca="1" si="8"/>
        <v/>
      </c>
      <c r="S8" s="321" t="str">
        <f t="shared" ca="1" si="9"/>
        <v>---</v>
      </c>
      <c r="T8" s="430" t="str">
        <f t="shared" ca="1" si="10"/>
        <v/>
      </c>
      <c r="U8" s="321" t="str">
        <f t="shared" ca="1" si="11"/>
        <v>---</v>
      </c>
      <c r="V8" s="364" t="str">
        <f t="shared" ca="1" si="12"/>
        <v/>
      </c>
      <c r="W8" s="318" t="str">
        <f t="shared" ca="1" si="12"/>
        <v/>
      </c>
      <c r="X8" s="318" t="str">
        <f t="shared" ca="1" si="12"/>
        <v/>
      </c>
      <c r="Y8" s="321" t="str">
        <f t="shared" ca="1" si="13"/>
        <v>---</v>
      </c>
      <c r="Z8" s="312" t="str">
        <f t="shared" ca="1" si="14"/>
        <v/>
      </c>
      <c r="AA8" s="313" t="str">
        <f t="shared" ca="1" si="57"/>
        <v>--</v>
      </c>
      <c r="AB8" s="315" t="str">
        <f t="shared" ca="1" si="15"/>
        <v>---</v>
      </c>
      <c r="AC8" s="321" t="str">
        <f t="shared" ca="1" si="16"/>
        <v>---</v>
      </c>
      <c r="AD8" s="361" t="str">
        <f t="shared" ca="1" si="17"/>
        <v/>
      </c>
      <c r="AE8" s="358" t="str">
        <f t="shared" ca="1" si="17"/>
        <v/>
      </c>
      <c r="AF8" s="312" t="str">
        <f t="shared" ca="1" si="17"/>
        <v/>
      </c>
      <c r="AG8" s="313" t="str">
        <f t="shared" ca="1" si="17"/>
        <v/>
      </c>
      <c r="AH8" s="313" t="str">
        <f t="shared" ca="1" si="17"/>
        <v/>
      </c>
      <c r="AI8" s="313" t="str">
        <f t="shared" ca="1" si="18"/>
        <v/>
      </c>
      <c r="AJ8" s="319">
        <f t="shared" ca="1" si="19"/>
        <v>0</v>
      </c>
      <c r="AK8" s="321" t="str">
        <f ca="1">IF(AJ8=0,"---",(IF(((VLOOKUP(AF8,AuE_Vorgaben!G$25:H$27,2,TRUE))&gt;AJ8),"ok","?")))</f>
        <v>---</v>
      </c>
      <c r="AL8" s="312" t="str">
        <f t="shared" ca="1" si="20"/>
        <v/>
      </c>
      <c r="AM8" s="313" t="str">
        <f t="shared" ca="1" si="20"/>
        <v/>
      </c>
      <c r="AN8" s="313" t="str">
        <f t="shared" ca="1" si="20"/>
        <v/>
      </c>
      <c r="AO8" s="313" t="str">
        <f t="shared" ca="1" si="58"/>
        <v/>
      </c>
      <c r="AP8" s="313" t="str">
        <f t="shared" ca="1" si="21"/>
        <v/>
      </c>
      <c r="AQ8" s="313" t="str">
        <f t="shared" ca="1" si="22"/>
        <v/>
      </c>
      <c r="AR8" s="313" t="str">
        <f t="shared" ca="1" si="22"/>
        <v/>
      </c>
      <c r="AS8" s="313" t="str">
        <f t="shared" ca="1" si="59"/>
        <v/>
      </c>
      <c r="AT8" s="320">
        <f t="shared" ca="1" si="23"/>
        <v>0</v>
      </c>
      <c r="AU8" s="321" t="str">
        <f t="shared" ca="1" si="60"/>
        <v>---</v>
      </c>
      <c r="AV8" s="312" t="str">
        <f t="shared" ca="1" si="24"/>
        <v/>
      </c>
      <c r="AW8" s="313" t="str">
        <f t="shared" ca="1" si="24"/>
        <v/>
      </c>
      <c r="AX8" s="320" t="str">
        <f t="shared" ca="1" si="25"/>
        <v/>
      </c>
      <c r="AY8" s="321" t="str">
        <f t="shared" ca="1" si="26"/>
        <v>---</v>
      </c>
      <c r="AZ8" s="355">
        <f t="shared" ca="1" si="27"/>
        <v>0</v>
      </c>
      <c r="BA8" s="321" t="str">
        <f t="shared" ca="1" si="28"/>
        <v>---</v>
      </c>
      <c r="BB8" s="352" t="str">
        <f t="shared" ca="1" si="29"/>
        <v/>
      </c>
      <c r="BC8" s="321" t="str">
        <f t="shared" ca="1" si="61"/>
        <v>---</v>
      </c>
      <c r="BD8" s="349" t="str">
        <f t="shared" ca="1" si="30"/>
        <v/>
      </c>
      <c r="BE8" s="315" t="str">
        <f t="shared" ca="1" si="31"/>
        <v>---</v>
      </c>
      <c r="BF8" s="320" t="str">
        <f t="shared" ca="1" si="32"/>
        <v/>
      </c>
      <c r="BG8" s="321" t="str">
        <f t="shared" ca="1" si="33"/>
        <v>---</v>
      </c>
      <c r="BI8" s="379" t="s">
        <v>144</v>
      </c>
      <c r="BK8" s="393">
        <f t="shared" ca="1" si="34"/>
        <v>0</v>
      </c>
      <c r="BL8" s="381">
        <f t="shared" ca="1" si="35"/>
        <v>0</v>
      </c>
      <c r="BM8" s="381">
        <f t="shared" ca="1" si="36"/>
        <v>0</v>
      </c>
      <c r="BN8" s="381">
        <f t="shared" ca="1" si="37"/>
        <v>0</v>
      </c>
      <c r="BO8" s="381">
        <f t="shared" ca="1" si="38"/>
        <v>0</v>
      </c>
      <c r="BP8" s="397">
        <f t="shared" ca="1" si="39"/>
        <v>0</v>
      </c>
      <c r="BQ8" s="305"/>
      <c r="BR8" s="312" t="str">
        <f t="shared" ca="1" si="40"/>
        <v/>
      </c>
      <c r="BS8" s="381" t="str">
        <f t="shared" ca="1" si="41"/>
        <v/>
      </c>
      <c r="BT8" s="381" t="str">
        <f t="shared" ca="1" si="42"/>
        <v/>
      </c>
      <c r="BU8" s="397" t="str">
        <f t="shared" ca="1" si="43"/>
        <v/>
      </c>
      <c r="BV8" s="305"/>
      <c r="BW8" s="312" t="str">
        <f t="shared" ca="1" si="44"/>
        <v/>
      </c>
      <c r="BX8" s="381" t="str">
        <f t="shared" ca="1" si="45"/>
        <v/>
      </c>
      <c r="BY8" s="397" t="str">
        <f t="shared" ca="1" si="46"/>
        <v/>
      </c>
      <c r="BZ8" s="305"/>
      <c r="CA8" s="393" t="str">
        <f t="shared" ca="1" si="47"/>
        <v/>
      </c>
      <c r="CB8" s="381" t="str">
        <f t="shared" ca="1" si="48"/>
        <v/>
      </c>
      <c r="CC8" s="381" t="str">
        <f t="shared" ca="1" si="49"/>
        <v/>
      </c>
      <c r="CD8" s="147" t="str">
        <f t="shared" ca="1" si="50"/>
        <v>--</v>
      </c>
      <c r="CG8" s="312" t="s">
        <v>382</v>
      </c>
      <c r="CH8" s="313">
        <f t="shared" ca="1" si="66"/>
        <v>0</v>
      </c>
      <c r="CI8" s="313" t="s">
        <v>388</v>
      </c>
      <c r="CJ8" s="313">
        <f t="shared" ca="1" si="67"/>
        <v>0</v>
      </c>
      <c r="CK8" s="313" t="s">
        <v>396</v>
      </c>
      <c r="CL8" s="313">
        <f t="shared" ref="CL8:CN8" ca="1" si="68">COUNTIF($CD$3:$CD$102,CK8)</f>
        <v>0</v>
      </c>
      <c r="CM8" s="313" t="s">
        <v>399</v>
      </c>
      <c r="CN8" s="383">
        <f t="shared" ca="1" si="68"/>
        <v>0</v>
      </c>
      <c r="CQ8" s="393">
        <f t="shared" ca="1" si="51"/>
        <v>0</v>
      </c>
      <c r="CR8" s="381">
        <f t="shared" ca="1" si="62"/>
        <v>0</v>
      </c>
      <c r="CS8" s="397">
        <f t="shared" ca="1" si="63"/>
        <v>0</v>
      </c>
      <c r="CU8" s="296">
        <f t="shared" ca="1" si="65"/>
        <v>0</v>
      </c>
      <c r="CV8" s="297" t="str">
        <f t="shared" ca="1" si="52"/>
        <v/>
      </c>
      <c r="CW8" s="297" t="str">
        <f t="shared" ca="1" si="52"/>
        <v/>
      </c>
      <c r="CX8" s="297" t="str">
        <f t="shared" ca="1" si="52"/>
        <v/>
      </c>
      <c r="CY8" s="297" t="str">
        <f t="shared" ca="1" si="52"/>
        <v/>
      </c>
      <c r="CZ8" s="297" t="str">
        <f t="shared" ca="1" si="52"/>
        <v/>
      </c>
      <c r="DA8" s="297" t="str">
        <f t="shared" ca="1" si="52"/>
        <v/>
      </c>
      <c r="DB8" s="297" t="str">
        <f t="shared" ca="1" si="52"/>
        <v/>
      </c>
      <c r="DC8" s="297" t="str">
        <f t="shared" ca="1" si="52"/>
        <v/>
      </c>
      <c r="DD8" s="297" t="str">
        <f t="shared" ca="1" si="52"/>
        <v/>
      </c>
      <c r="DE8" s="297" t="str">
        <f t="shared" ca="1" si="52"/>
        <v/>
      </c>
      <c r="DF8" s="399" t="str">
        <f t="shared" ca="1" si="52"/>
        <v/>
      </c>
      <c r="DH8" s="403" t="str">
        <f t="shared" ca="1" si="53"/>
        <v/>
      </c>
      <c r="DI8" s="300" t="str">
        <f t="shared" ca="1" si="54"/>
        <v/>
      </c>
      <c r="DJ8" s="404">
        <f t="shared" ca="1" si="64"/>
        <v>0</v>
      </c>
      <c r="DK8" s="299" t="str">
        <f t="shared" ca="1" si="55"/>
        <v/>
      </c>
    </row>
    <row r="9" spans="1:115" ht="32.1" customHeight="1" x14ac:dyDescent="0.2">
      <c r="A9" s="312" t="str">
        <f t="shared" ca="1" si="0"/>
        <v/>
      </c>
      <c r="B9" s="313" t="str">
        <f t="shared" ca="1" si="0"/>
        <v/>
      </c>
      <c r="C9" s="371">
        <f t="shared" ca="1" si="1"/>
        <v>0</v>
      </c>
      <c r="D9" s="361" t="str">
        <f t="shared" ca="1" si="2"/>
        <v/>
      </c>
      <c r="E9" s="314" t="str">
        <f t="shared" ca="1" si="2"/>
        <v/>
      </c>
      <c r="F9" s="314" t="str">
        <f t="shared" ca="1" si="2"/>
        <v/>
      </c>
      <c r="G9" s="313" t="str">
        <f t="shared" ca="1" si="2"/>
        <v/>
      </c>
      <c r="H9" s="346" t="str">
        <f t="shared" ca="1" si="3"/>
        <v>---</v>
      </c>
      <c r="I9" s="312" t="str">
        <f t="shared" ca="1" si="4"/>
        <v/>
      </c>
      <c r="J9" s="313" t="str">
        <f t="shared" ca="1" si="4"/>
        <v/>
      </c>
      <c r="K9" s="313" t="str">
        <f t="shared" ca="1" si="4"/>
        <v/>
      </c>
      <c r="L9" s="321" t="str">
        <f t="shared" ca="1" si="5"/>
        <v>---</v>
      </c>
      <c r="M9" s="457" t="str">
        <f t="shared" ca="1" si="56"/>
        <v/>
      </c>
      <c r="N9" s="316" t="str">
        <f t="shared" ca="1" si="6"/>
        <v/>
      </c>
      <c r="O9" s="313" t="str">
        <f t="shared" ca="1" si="6"/>
        <v/>
      </c>
      <c r="P9" s="321" t="str">
        <f t="shared" ca="1" si="7"/>
        <v>---</v>
      </c>
      <c r="Q9" s="368" t="str">
        <f t="shared" ca="1" si="8"/>
        <v/>
      </c>
      <c r="R9" s="317" t="str">
        <f t="shared" ca="1" si="8"/>
        <v/>
      </c>
      <c r="S9" s="321" t="str">
        <f t="shared" ca="1" si="9"/>
        <v>---</v>
      </c>
      <c r="T9" s="430" t="str">
        <f t="shared" ca="1" si="10"/>
        <v/>
      </c>
      <c r="U9" s="321" t="str">
        <f t="shared" ca="1" si="11"/>
        <v>---</v>
      </c>
      <c r="V9" s="364" t="str">
        <f t="shared" ca="1" si="12"/>
        <v/>
      </c>
      <c r="W9" s="318" t="str">
        <f t="shared" ca="1" si="12"/>
        <v/>
      </c>
      <c r="X9" s="318" t="str">
        <f t="shared" ca="1" si="12"/>
        <v/>
      </c>
      <c r="Y9" s="321" t="str">
        <f t="shared" ca="1" si="13"/>
        <v>---</v>
      </c>
      <c r="Z9" s="312" t="str">
        <f t="shared" ca="1" si="14"/>
        <v/>
      </c>
      <c r="AA9" s="313" t="str">
        <f t="shared" ca="1" si="57"/>
        <v>--</v>
      </c>
      <c r="AB9" s="315" t="str">
        <f t="shared" ca="1" si="15"/>
        <v>---</v>
      </c>
      <c r="AC9" s="321" t="str">
        <f t="shared" ca="1" si="16"/>
        <v>---</v>
      </c>
      <c r="AD9" s="361" t="str">
        <f t="shared" ca="1" si="17"/>
        <v/>
      </c>
      <c r="AE9" s="358" t="str">
        <f t="shared" ca="1" si="17"/>
        <v/>
      </c>
      <c r="AF9" s="312" t="str">
        <f t="shared" ca="1" si="17"/>
        <v/>
      </c>
      <c r="AG9" s="313" t="str">
        <f t="shared" ca="1" si="17"/>
        <v/>
      </c>
      <c r="AH9" s="313" t="str">
        <f t="shared" ca="1" si="17"/>
        <v/>
      </c>
      <c r="AI9" s="313" t="str">
        <f t="shared" ca="1" si="18"/>
        <v/>
      </c>
      <c r="AJ9" s="319">
        <f t="shared" ca="1" si="19"/>
        <v>0</v>
      </c>
      <c r="AK9" s="321" t="str">
        <f ca="1">IF(AJ9=0,"---",(IF(((VLOOKUP(AF9,AuE_Vorgaben!G$25:H$27,2,TRUE))&gt;AJ9),"ok","?")))</f>
        <v>---</v>
      </c>
      <c r="AL9" s="312" t="str">
        <f t="shared" ca="1" si="20"/>
        <v/>
      </c>
      <c r="AM9" s="313" t="str">
        <f t="shared" ca="1" si="20"/>
        <v/>
      </c>
      <c r="AN9" s="313" t="str">
        <f t="shared" ca="1" si="20"/>
        <v/>
      </c>
      <c r="AO9" s="313" t="str">
        <f t="shared" ca="1" si="58"/>
        <v/>
      </c>
      <c r="AP9" s="313" t="str">
        <f t="shared" ca="1" si="21"/>
        <v/>
      </c>
      <c r="AQ9" s="313" t="str">
        <f t="shared" ca="1" si="22"/>
        <v/>
      </c>
      <c r="AR9" s="313" t="str">
        <f t="shared" ca="1" si="22"/>
        <v/>
      </c>
      <c r="AS9" s="313" t="str">
        <f t="shared" ca="1" si="59"/>
        <v/>
      </c>
      <c r="AT9" s="320">
        <f t="shared" ca="1" si="23"/>
        <v>0</v>
      </c>
      <c r="AU9" s="321" t="str">
        <f t="shared" ca="1" si="60"/>
        <v>---</v>
      </c>
      <c r="AV9" s="312" t="str">
        <f t="shared" ca="1" si="24"/>
        <v/>
      </c>
      <c r="AW9" s="313" t="str">
        <f t="shared" ca="1" si="24"/>
        <v/>
      </c>
      <c r="AX9" s="320" t="str">
        <f t="shared" ca="1" si="25"/>
        <v/>
      </c>
      <c r="AY9" s="321" t="str">
        <f t="shared" ca="1" si="26"/>
        <v>---</v>
      </c>
      <c r="AZ9" s="355">
        <f t="shared" ca="1" si="27"/>
        <v>0</v>
      </c>
      <c r="BA9" s="321" t="str">
        <f t="shared" ca="1" si="28"/>
        <v>---</v>
      </c>
      <c r="BB9" s="352" t="str">
        <f t="shared" ca="1" si="29"/>
        <v/>
      </c>
      <c r="BC9" s="321" t="str">
        <f t="shared" ca="1" si="61"/>
        <v>---</v>
      </c>
      <c r="BD9" s="349" t="str">
        <f t="shared" ca="1" si="30"/>
        <v/>
      </c>
      <c r="BE9" s="315" t="str">
        <f t="shared" ca="1" si="31"/>
        <v>---</v>
      </c>
      <c r="BF9" s="320" t="str">
        <f t="shared" ca="1" si="32"/>
        <v/>
      </c>
      <c r="BG9" s="321" t="str">
        <f t="shared" ca="1" si="33"/>
        <v>---</v>
      </c>
      <c r="BI9" s="379" t="s">
        <v>145</v>
      </c>
      <c r="BK9" s="393">
        <f t="shared" ca="1" si="34"/>
        <v>0</v>
      </c>
      <c r="BL9" s="381">
        <f t="shared" ca="1" si="35"/>
        <v>0</v>
      </c>
      <c r="BM9" s="381">
        <f t="shared" ca="1" si="36"/>
        <v>0</v>
      </c>
      <c r="BN9" s="381">
        <f t="shared" ca="1" si="37"/>
        <v>0</v>
      </c>
      <c r="BO9" s="381">
        <f t="shared" ca="1" si="38"/>
        <v>0</v>
      </c>
      <c r="BP9" s="397">
        <f t="shared" ca="1" si="39"/>
        <v>0</v>
      </c>
      <c r="BQ9" s="305"/>
      <c r="BR9" s="312" t="str">
        <f t="shared" ca="1" si="40"/>
        <v/>
      </c>
      <c r="BS9" s="381" t="str">
        <f t="shared" ca="1" si="41"/>
        <v/>
      </c>
      <c r="BT9" s="381" t="str">
        <f t="shared" ca="1" si="42"/>
        <v/>
      </c>
      <c r="BU9" s="397" t="str">
        <f t="shared" ca="1" si="43"/>
        <v/>
      </c>
      <c r="BV9" s="305"/>
      <c r="BW9" s="312" t="str">
        <f t="shared" ca="1" si="44"/>
        <v/>
      </c>
      <c r="BX9" s="381" t="str">
        <f t="shared" ca="1" si="45"/>
        <v/>
      </c>
      <c r="BY9" s="397" t="str">
        <f t="shared" ca="1" si="46"/>
        <v/>
      </c>
      <c r="BZ9" s="305"/>
      <c r="CA9" s="393" t="str">
        <f t="shared" ca="1" si="47"/>
        <v/>
      </c>
      <c r="CB9" s="381" t="str">
        <f t="shared" ca="1" si="48"/>
        <v/>
      </c>
      <c r="CC9" s="381" t="str">
        <f t="shared" ca="1" si="49"/>
        <v/>
      </c>
      <c r="CD9" s="147" t="str">
        <f t="shared" ca="1" si="50"/>
        <v>--</v>
      </c>
      <c r="CG9" s="312" t="s">
        <v>383</v>
      </c>
      <c r="CH9" s="313">
        <f t="shared" ca="1" si="66"/>
        <v>0</v>
      </c>
      <c r="CI9" s="313" t="s">
        <v>389</v>
      </c>
      <c r="CJ9" s="313">
        <f t="shared" ca="1" si="67"/>
        <v>0</v>
      </c>
      <c r="CK9" s="313" t="s">
        <v>397</v>
      </c>
      <c r="CL9" s="313">
        <f t="shared" ref="CL9:CN9" ca="1" si="69">COUNTIF($CD$3:$CD$102,CK9)</f>
        <v>0</v>
      </c>
      <c r="CM9" s="313" t="s">
        <v>400</v>
      </c>
      <c r="CN9" s="383">
        <f t="shared" ca="1" si="69"/>
        <v>0</v>
      </c>
      <c r="CQ9" s="393">
        <f t="shared" ca="1" si="51"/>
        <v>0</v>
      </c>
      <c r="CR9" s="381">
        <f t="shared" ca="1" si="62"/>
        <v>0</v>
      </c>
      <c r="CS9" s="397">
        <f t="shared" ca="1" si="63"/>
        <v>0</v>
      </c>
      <c r="CU9" s="296">
        <f t="shared" ca="1" si="65"/>
        <v>0</v>
      </c>
      <c r="CV9" s="297" t="str">
        <f t="shared" ca="1" si="52"/>
        <v/>
      </c>
      <c r="CW9" s="297" t="str">
        <f t="shared" ca="1" si="52"/>
        <v/>
      </c>
      <c r="CX9" s="297" t="str">
        <f t="shared" ca="1" si="52"/>
        <v/>
      </c>
      <c r="CY9" s="297" t="str">
        <f t="shared" ca="1" si="52"/>
        <v/>
      </c>
      <c r="CZ9" s="297" t="str">
        <f t="shared" ca="1" si="52"/>
        <v/>
      </c>
      <c r="DA9" s="297" t="str">
        <f t="shared" ca="1" si="52"/>
        <v/>
      </c>
      <c r="DB9" s="297" t="str">
        <f t="shared" ca="1" si="52"/>
        <v/>
      </c>
      <c r="DC9" s="297" t="str">
        <f t="shared" ca="1" si="52"/>
        <v/>
      </c>
      <c r="DD9" s="297" t="str">
        <f t="shared" ca="1" si="52"/>
        <v/>
      </c>
      <c r="DE9" s="297" t="str">
        <f t="shared" ca="1" si="52"/>
        <v/>
      </c>
      <c r="DF9" s="399" t="str">
        <f t="shared" ca="1" si="52"/>
        <v/>
      </c>
      <c r="DH9" s="403" t="str">
        <f t="shared" ca="1" si="53"/>
        <v/>
      </c>
      <c r="DI9" s="300" t="str">
        <f t="shared" ca="1" si="54"/>
        <v/>
      </c>
      <c r="DJ9" s="404">
        <f t="shared" ca="1" si="64"/>
        <v>0</v>
      </c>
      <c r="DK9" s="299" t="str">
        <f t="shared" ca="1" si="55"/>
        <v/>
      </c>
    </row>
    <row r="10" spans="1:115" ht="32.1" customHeight="1" x14ac:dyDescent="0.2">
      <c r="A10" s="312" t="str">
        <f t="shared" ca="1" si="0"/>
        <v/>
      </c>
      <c r="B10" s="313" t="str">
        <f t="shared" ca="1" si="0"/>
        <v/>
      </c>
      <c r="C10" s="371">
        <f t="shared" ca="1" si="1"/>
        <v>0</v>
      </c>
      <c r="D10" s="361" t="str">
        <f t="shared" ca="1" si="2"/>
        <v/>
      </c>
      <c r="E10" s="314" t="str">
        <f t="shared" ca="1" si="2"/>
        <v/>
      </c>
      <c r="F10" s="314" t="str">
        <f t="shared" ca="1" si="2"/>
        <v/>
      </c>
      <c r="G10" s="313" t="str">
        <f t="shared" ca="1" si="2"/>
        <v/>
      </c>
      <c r="H10" s="346" t="str">
        <f t="shared" ca="1" si="3"/>
        <v>---</v>
      </c>
      <c r="I10" s="312" t="str">
        <f t="shared" ca="1" si="4"/>
        <v/>
      </c>
      <c r="J10" s="313" t="str">
        <f t="shared" ca="1" si="4"/>
        <v/>
      </c>
      <c r="K10" s="313" t="str">
        <f t="shared" ca="1" si="4"/>
        <v/>
      </c>
      <c r="L10" s="321" t="str">
        <f t="shared" ca="1" si="5"/>
        <v>---</v>
      </c>
      <c r="M10" s="457" t="str">
        <f t="shared" ca="1" si="56"/>
        <v/>
      </c>
      <c r="N10" s="316" t="str">
        <f t="shared" ca="1" si="6"/>
        <v/>
      </c>
      <c r="O10" s="313" t="str">
        <f t="shared" ca="1" si="6"/>
        <v/>
      </c>
      <c r="P10" s="321" t="str">
        <f t="shared" ca="1" si="7"/>
        <v>---</v>
      </c>
      <c r="Q10" s="368" t="str">
        <f t="shared" ca="1" si="8"/>
        <v/>
      </c>
      <c r="R10" s="317" t="str">
        <f t="shared" ca="1" si="8"/>
        <v/>
      </c>
      <c r="S10" s="321" t="str">
        <f t="shared" ca="1" si="9"/>
        <v>---</v>
      </c>
      <c r="T10" s="430" t="str">
        <f t="shared" ca="1" si="10"/>
        <v/>
      </c>
      <c r="U10" s="321" t="str">
        <f t="shared" ca="1" si="11"/>
        <v>---</v>
      </c>
      <c r="V10" s="364" t="str">
        <f t="shared" ca="1" si="12"/>
        <v/>
      </c>
      <c r="W10" s="318" t="str">
        <f t="shared" ca="1" si="12"/>
        <v/>
      </c>
      <c r="X10" s="318" t="str">
        <f t="shared" ca="1" si="12"/>
        <v/>
      </c>
      <c r="Y10" s="321" t="str">
        <f t="shared" ca="1" si="13"/>
        <v>---</v>
      </c>
      <c r="Z10" s="312" t="str">
        <f t="shared" ca="1" si="14"/>
        <v/>
      </c>
      <c r="AA10" s="313" t="str">
        <f t="shared" ca="1" si="57"/>
        <v>--</v>
      </c>
      <c r="AB10" s="315" t="str">
        <f t="shared" ca="1" si="15"/>
        <v>---</v>
      </c>
      <c r="AC10" s="321" t="str">
        <f t="shared" ca="1" si="16"/>
        <v>---</v>
      </c>
      <c r="AD10" s="361" t="str">
        <f t="shared" ca="1" si="17"/>
        <v/>
      </c>
      <c r="AE10" s="358" t="str">
        <f t="shared" ca="1" si="17"/>
        <v/>
      </c>
      <c r="AF10" s="312" t="str">
        <f t="shared" ca="1" si="17"/>
        <v/>
      </c>
      <c r="AG10" s="313" t="str">
        <f t="shared" ca="1" si="17"/>
        <v/>
      </c>
      <c r="AH10" s="313" t="str">
        <f t="shared" ca="1" si="17"/>
        <v/>
      </c>
      <c r="AI10" s="313" t="str">
        <f t="shared" ca="1" si="18"/>
        <v/>
      </c>
      <c r="AJ10" s="319">
        <f t="shared" ca="1" si="19"/>
        <v>0</v>
      </c>
      <c r="AK10" s="321" t="str">
        <f ca="1">IF(AJ10=0,"---",(IF(((VLOOKUP(AF10,AuE_Vorgaben!G$25:H$27,2,TRUE))&gt;AJ10),"ok","?")))</f>
        <v>---</v>
      </c>
      <c r="AL10" s="312" t="str">
        <f t="shared" ca="1" si="20"/>
        <v/>
      </c>
      <c r="AM10" s="313" t="str">
        <f t="shared" ca="1" si="20"/>
        <v/>
      </c>
      <c r="AN10" s="313" t="str">
        <f t="shared" ca="1" si="20"/>
        <v/>
      </c>
      <c r="AO10" s="313" t="str">
        <f t="shared" ca="1" si="58"/>
        <v/>
      </c>
      <c r="AP10" s="313" t="str">
        <f t="shared" ca="1" si="21"/>
        <v/>
      </c>
      <c r="AQ10" s="313" t="str">
        <f t="shared" ca="1" si="22"/>
        <v/>
      </c>
      <c r="AR10" s="313" t="str">
        <f t="shared" ca="1" si="22"/>
        <v/>
      </c>
      <c r="AS10" s="313" t="str">
        <f t="shared" ca="1" si="59"/>
        <v/>
      </c>
      <c r="AT10" s="320">
        <f t="shared" ca="1" si="23"/>
        <v>0</v>
      </c>
      <c r="AU10" s="321" t="str">
        <f t="shared" ca="1" si="60"/>
        <v>---</v>
      </c>
      <c r="AV10" s="312" t="str">
        <f t="shared" ca="1" si="24"/>
        <v/>
      </c>
      <c r="AW10" s="313" t="str">
        <f t="shared" ca="1" si="24"/>
        <v/>
      </c>
      <c r="AX10" s="320" t="str">
        <f t="shared" ca="1" si="25"/>
        <v/>
      </c>
      <c r="AY10" s="321" t="str">
        <f t="shared" ca="1" si="26"/>
        <v>---</v>
      </c>
      <c r="AZ10" s="355">
        <f t="shared" ca="1" si="27"/>
        <v>0</v>
      </c>
      <c r="BA10" s="321" t="str">
        <f t="shared" ca="1" si="28"/>
        <v>---</v>
      </c>
      <c r="BB10" s="352" t="str">
        <f t="shared" ca="1" si="29"/>
        <v/>
      </c>
      <c r="BC10" s="321" t="str">
        <f t="shared" ca="1" si="61"/>
        <v>---</v>
      </c>
      <c r="BD10" s="349" t="str">
        <f t="shared" ca="1" si="30"/>
        <v/>
      </c>
      <c r="BE10" s="315" t="str">
        <f t="shared" ca="1" si="31"/>
        <v>---</v>
      </c>
      <c r="BF10" s="320" t="str">
        <f t="shared" ca="1" si="32"/>
        <v/>
      </c>
      <c r="BG10" s="321" t="str">
        <f t="shared" ca="1" si="33"/>
        <v>---</v>
      </c>
      <c r="BI10" s="379" t="s">
        <v>146</v>
      </c>
      <c r="BK10" s="393">
        <f t="shared" ca="1" si="34"/>
        <v>0</v>
      </c>
      <c r="BL10" s="381">
        <f t="shared" ca="1" si="35"/>
        <v>0</v>
      </c>
      <c r="BM10" s="381">
        <f t="shared" ca="1" si="36"/>
        <v>0</v>
      </c>
      <c r="BN10" s="381">
        <f t="shared" ca="1" si="37"/>
        <v>0</v>
      </c>
      <c r="BO10" s="381">
        <f t="shared" ca="1" si="38"/>
        <v>0</v>
      </c>
      <c r="BP10" s="397">
        <f t="shared" ca="1" si="39"/>
        <v>0</v>
      </c>
      <c r="BQ10" s="305"/>
      <c r="BR10" s="312" t="str">
        <f t="shared" ca="1" si="40"/>
        <v/>
      </c>
      <c r="BS10" s="381" t="str">
        <f t="shared" ca="1" si="41"/>
        <v/>
      </c>
      <c r="BT10" s="381" t="str">
        <f t="shared" ca="1" si="42"/>
        <v/>
      </c>
      <c r="BU10" s="397" t="str">
        <f t="shared" ca="1" si="43"/>
        <v/>
      </c>
      <c r="BV10" s="305"/>
      <c r="BW10" s="312" t="str">
        <f t="shared" ca="1" si="44"/>
        <v/>
      </c>
      <c r="BX10" s="381" t="str">
        <f t="shared" ca="1" si="45"/>
        <v/>
      </c>
      <c r="BY10" s="397" t="str">
        <f t="shared" ca="1" si="46"/>
        <v/>
      </c>
      <c r="BZ10" s="305"/>
      <c r="CA10" s="393" t="str">
        <f t="shared" ca="1" si="47"/>
        <v/>
      </c>
      <c r="CB10" s="381" t="str">
        <f t="shared" ca="1" si="48"/>
        <v/>
      </c>
      <c r="CC10" s="381" t="str">
        <f t="shared" ca="1" si="49"/>
        <v/>
      </c>
      <c r="CD10" s="147" t="str">
        <f t="shared" ca="1" si="50"/>
        <v>--</v>
      </c>
      <c r="CG10" s="312" t="s">
        <v>384</v>
      </c>
      <c r="CH10" s="313">
        <f t="shared" ca="1" si="66"/>
        <v>0</v>
      </c>
      <c r="CI10" s="313" t="s">
        <v>390</v>
      </c>
      <c r="CJ10" s="313">
        <f t="shared" ca="1" si="67"/>
        <v>0</v>
      </c>
      <c r="CK10" s="313" t="s">
        <v>398</v>
      </c>
      <c r="CL10" s="313">
        <f t="shared" ref="CL10:CN10" ca="1" si="70">COUNTIF($CD$3:$CD$102,CK10)</f>
        <v>0</v>
      </c>
      <c r="CM10" s="313" t="s">
        <v>401</v>
      </c>
      <c r="CN10" s="383">
        <f t="shared" ca="1" si="70"/>
        <v>0</v>
      </c>
      <c r="CQ10" s="393">
        <f t="shared" ca="1" si="51"/>
        <v>0</v>
      </c>
      <c r="CR10" s="381">
        <f t="shared" ca="1" si="62"/>
        <v>0</v>
      </c>
      <c r="CS10" s="397">
        <f t="shared" ca="1" si="63"/>
        <v>0</v>
      </c>
      <c r="CU10" s="296">
        <f t="shared" ca="1" si="65"/>
        <v>0</v>
      </c>
      <c r="CV10" s="297" t="str">
        <f t="shared" ca="1" si="52"/>
        <v/>
      </c>
      <c r="CW10" s="297" t="str">
        <f t="shared" ca="1" si="52"/>
        <v/>
      </c>
      <c r="CX10" s="297" t="str">
        <f t="shared" ca="1" si="52"/>
        <v/>
      </c>
      <c r="CY10" s="297" t="str">
        <f t="shared" ca="1" si="52"/>
        <v/>
      </c>
      <c r="CZ10" s="297" t="str">
        <f t="shared" ca="1" si="52"/>
        <v/>
      </c>
      <c r="DA10" s="297" t="str">
        <f t="shared" ca="1" si="52"/>
        <v/>
      </c>
      <c r="DB10" s="297" t="str">
        <f t="shared" ca="1" si="52"/>
        <v/>
      </c>
      <c r="DC10" s="297" t="str">
        <f t="shared" ca="1" si="52"/>
        <v/>
      </c>
      <c r="DD10" s="297" t="str">
        <f t="shared" ca="1" si="52"/>
        <v/>
      </c>
      <c r="DE10" s="297" t="str">
        <f t="shared" ca="1" si="52"/>
        <v/>
      </c>
      <c r="DF10" s="399" t="str">
        <f t="shared" ca="1" si="52"/>
        <v/>
      </c>
      <c r="DH10" s="403" t="str">
        <f t="shared" ca="1" si="53"/>
        <v/>
      </c>
      <c r="DI10" s="300" t="str">
        <f t="shared" ca="1" si="54"/>
        <v/>
      </c>
      <c r="DJ10" s="404">
        <f t="shared" ca="1" si="64"/>
        <v>0</v>
      </c>
      <c r="DK10" s="299" t="str">
        <f t="shared" ca="1" si="55"/>
        <v/>
      </c>
    </row>
    <row r="11" spans="1:115" ht="32.1" customHeight="1" x14ac:dyDescent="0.2">
      <c r="A11" s="312" t="str">
        <f t="shared" ca="1" si="0"/>
        <v/>
      </c>
      <c r="B11" s="313" t="str">
        <f t="shared" ca="1" si="0"/>
        <v/>
      </c>
      <c r="C11" s="371">
        <f t="shared" ca="1" si="1"/>
        <v>0</v>
      </c>
      <c r="D11" s="361" t="str">
        <f t="shared" ca="1" si="2"/>
        <v/>
      </c>
      <c r="E11" s="314" t="str">
        <f t="shared" ca="1" si="2"/>
        <v/>
      </c>
      <c r="F11" s="314" t="str">
        <f t="shared" ca="1" si="2"/>
        <v/>
      </c>
      <c r="G11" s="313" t="str">
        <f t="shared" ca="1" si="2"/>
        <v/>
      </c>
      <c r="H11" s="346" t="str">
        <f t="shared" ca="1" si="3"/>
        <v>---</v>
      </c>
      <c r="I11" s="312" t="str">
        <f t="shared" ca="1" si="4"/>
        <v/>
      </c>
      <c r="J11" s="313" t="str">
        <f t="shared" ca="1" si="4"/>
        <v/>
      </c>
      <c r="K11" s="313" t="str">
        <f t="shared" ca="1" si="4"/>
        <v/>
      </c>
      <c r="L11" s="321" t="str">
        <f t="shared" ca="1" si="5"/>
        <v>---</v>
      </c>
      <c r="M11" s="457" t="str">
        <f t="shared" ca="1" si="56"/>
        <v/>
      </c>
      <c r="N11" s="316" t="str">
        <f t="shared" ca="1" si="6"/>
        <v/>
      </c>
      <c r="O11" s="313" t="str">
        <f t="shared" ca="1" si="6"/>
        <v/>
      </c>
      <c r="P11" s="321" t="str">
        <f t="shared" ca="1" si="7"/>
        <v>---</v>
      </c>
      <c r="Q11" s="368" t="str">
        <f t="shared" ca="1" si="8"/>
        <v/>
      </c>
      <c r="R11" s="317" t="str">
        <f t="shared" ca="1" si="8"/>
        <v/>
      </c>
      <c r="S11" s="321" t="str">
        <f t="shared" ca="1" si="9"/>
        <v>---</v>
      </c>
      <c r="T11" s="430" t="str">
        <f t="shared" ca="1" si="10"/>
        <v/>
      </c>
      <c r="U11" s="321" t="str">
        <f t="shared" ca="1" si="11"/>
        <v>---</v>
      </c>
      <c r="V11" s="364" t="str">
        <f t="shared" ca="1" si="12"/>
        <v/>
      </c>
      <c r="W11" s="318" t="str">
        <f t="shared" ca="1" si="12"/>
        <v/>
      </c>
      <c r="X11" s="318" t="str">
        <f t="shared" ca="1" si="12"/>
        <v/>
      </c>
      <c r="Y11" s="321" t="str">
        <f t="shared" ca="1" si="13"/>
        <v>---</v>
      </c>
      <c r="Z11" s="312" t="str">
        <f t="shared" ca="1" si="14"/>
        <v/>
      </c>
      <c r="AA11" s="313" t="str">
        <f t="shared" ca="1" si="57"/>
        <v>--</v>
      </c>
      <c r="AB11" s="315" t="str">
        <f t="shared" ca="1" si="15"/>
        <v>---</v>
      </c>
      <c r="AC11" s="321" t="str">
        <f t="shared" ca="1" si="16"/>
        <v>---</v>
      </c>
      <c r="AD11" s="361" t="str">
        <f t="shared" ca="1" si="17"/>
        <v/>
      </c>
      <c r="AE11" s="358" t="str">
        <f t="shared" ca="1" si="17"/>
        <v/>
      </c>
      <c r="AF11" s="312" t="str">
        <f t="shared" ca="1" si="17"/>
        <v/>
      </c>
      <c r="AG11" s="313" t="str">
        <f t="shared" ca="1" si="17"/>
        <v/>
      </c>
      <c r="AH11" s="313" t="str">
        <f t="shared" ca="1" si="17"/>
        <v/>
      </c>
      <c r="AI11" s="313" t="str">
        <f t="shared" ca="1" si="18"/>
        <v/>
      </c>
      <c r="AJ11" s="319">
        <f t="shared" ca="1" si="19"/>
        <v>0</v>
      </c>
      <c r="AK11" s="321" t="str">
        <f ca="1">IF(AJ11=0,"---",(IF(((VLOOKUP(AF11,AuE_Vorgaben!G$25:H$27,2,TRUE))&gt;AJ11),"ok","?")))</f>
        <v>---</v>
      </c>
      <c r="AL11" s="312" t="str">
        <f t="shared" ca="1" si="20"/>
        <v/>
      </c>
      <c r="AM11" s="313" t="str">
        <f t="shared" ca="1" si="20"/>
        <v/>
      </c>
      <c r="AN11" s="313" t="str">
        <f t="shared" ca="1" si="20"/>
        <v/>
      </c>
      <c r="AO11" s="313" t="str">
        <f t="shared" ca="1" si="58"/>
        <v/>
      </c>
      <c r="AP11" s="313" t="str">
        <f t="shared" ca="1" si="21"/>
        <v/>
      </c>
      <c r="AQ11" s="313" t="str">
        <f t="shared" ca="1" si="22"/>
        <v/>
      </c>
      <c r="AR11" s="313" t="str">
        <f t="shared" ca="1" si="22"/>
        <v/>
      </c>
      <c r="AS11" s="313" t="str">
        <f t="shared" ca="1" si="59"/>
        <v/>
      </c>
      <c r="AT11" s="320">
        <f t="shared" ca="1" si="23"/>
        <v>0</v>
      </c>
      <c r="AU11" s="321" t="str">
        <f t="shared" ca="1" si="60"/>
        <v>---</v>
      </c>
      <c r="AV11" s="312" t="str">
        <f t="shared" ca="1" si="24"/>
        <v/>
      </c>
      <c r="AW11" s="313" t="str">
        <f t="shared" ca="1" si="24"/>
        <v/>
      </c>
      <c r="AX11" s="320" t="str">
        <f t="shared" ca="1" si="25"/>
        <v/>
      </c>
      <c r="AY11" s="321" t="str">
        <f t="shared" ca="1" si="26"/>
        <v>---</v>
      </c>
      <c r="AZ11" s="355">
        <f t="shared" ca="1" si="27"/>
        <v>0</v>
      </c>
      <c r="BA11" s="321" t="str">
        <f t="shared" ca="1" si="28"/>
        <v>---</v>
      </c>
      <c r="BB11" s="352" t="str">
        <f t="shared" ca="1" si="29"/>
        <v/>
      </c>
      <c r="BC11" s="321" t="str">
        <f t="shared" ca="1" si="61"/>
        <v>---</v>
      </c>
      <c r="BD11" s="349" t="str">
        <f t="shared" ca="1" si="30"/>
        <v/>
      </c>
      <c r="BE11" s="315" t="str">
        <f t="shared" ca="1" si="31"/>
        <v>---</v>
      </c>
      <c r="BF11" s="320" t="str">
        <f t="shared" ca="1" si="32"/>
        <v/>
      </c>
      <c r="BG11" s="321" t="str">
        <f t="shared" ca="1" si="33"/>
        <v>---</v>
      </c>
      <c r="BI11" s="379" t="s">
        <v>147</v>
      </c>
      <c r="BK11" s="393">
        <f t="shared" ca="1" si="34"/>
        <v>0</v>
      </c>
      <c r="BL11" s="381">
        <f t="shared" ca="1" si="35"/>
        <v>0</v>
      </c>
      <c r="BM11" s="381">
        <f t="shared" ca="1" si="36"/>
        <v>0</v>
      </c>
      <c r="BN11" s="381">
        <f t="shared" ca="1" si="37"/>
        <v>0</v>
      </c>
      <c r="BO11" s="381">
        <f t="shared" ca="1" si="38"/>
        <v>0</v>
      </c>
      <c r="BP11" s="397">
        <f t="shared" ca="1" si="39"/>
        <v>0</v>
      </c>
      <c r="BQ11" s="305"/>
      <c r="BR11" s="312" t="str">
        <f t="shared" ca="1" si="40"/>
        <v/>
      </c>
      <c r="BS11" s="381" t="str">
        <f t="shared" ca="1" si="41"/>
        <v/>
      </c>
      <c r="BT11" s="381" t="str">
        <f t="shared" ca="1" si="42"/>
        <v/>
      </c>
      <c r="BU11" s="397" t="str">
        <f t="shared" ca="1" si="43"/>
        <v/>
      </c>
      <c r="BV11" s="305"/>
      <c r="BW11" s="312" t="str">
        <f t="shared" ca="1" si="44"/>
        <v/>
      </c>
      <c r="BX11" s="381" t="str">
        <f t="shared" ca="1" si="45"/>
        <v/>
      </c>
      <c r="BY11" s="397" t="str">
        <f t="shared" ca="1" si="46"/>
        <v/>
      </c>
      <c r="BZ11" s="305"/>
      <c r="CA11" s="393" t="str">
        <f t="shared" ca="1" si="47"/>
        <v/>
      </c>
      <c r="CB11" s="381" t="str">
        <f t="shared" ca="1" si="48"/>
        <v/>
      </c>
      <c r="CC11" s="381" t="str">
        <f t="shared" ca="1" si="49"/>
        <v/>
      </c>
      <c r="CD11" s="147" t="str">
        <f t="shared" ca="1" si="50"/>
        <v>--</v>
      </c>
      <c r="CG11" s="312" t="s">
        <v>385</v>
      </c>
      <c r="CH11" s="313">
        <f t="shared" ca="1" si="66"/>
        <v>0</v>
      </c>
      <c r="CI11" s="313" t="s">
        <v>391</v>
      </c>
      <c r="CJ11" s="313">
        <f t="shared" ca="1" si="67"/>
        <v>0</v>
      </c>
      <c r="CK11" s="313" t="s">
        <v>393</v>
      </c>
      <c r="CL11" s="313">
        <f t="shared" ref="CL11:CN11" ca="1" si="71">COUNTIF($CD$3:$CD$102,CK11)</f>
        <v>0</v>
      </c>
      <c r="CM11" s="313" t="s">
        <v>402</v>
      </c>
      <c r="CN11" s="383">
        <f t="shared" ca="1" si="71"/>
        <v>0</v>
      </c>
      <c r="CQ11" s="393">
        <f t="shared" ca="1" si="51"/>
        <v>0</v>
      </c>
      <c r="CR11" s="381">
        <f t="shared" ca="1" si="62"/>
        <v>0</v>
      </c>
      <c r="CS11" s="397">
        <f t="shared" ca="1" si="63"/>
        <v>0</v>
      </c>
      <c r="CU11" s="296">
        <f t="shared" ca="1" si="65"/>
        <v>0</v>
      </c>
      <c r="CV11" s="297" t="str">
        <f t="shared" ca="1" si="52"/>
        <v/>
      </c>
      <c r="CW11" s="297" t="str">
        <f t="shared" ca="1" si="52"/>
        <v/>
      </c>
      <c r="CX11" s="297" t="str">
        <f t="shared" ca="1" si="52"/>
        <v/>
      </c>
      <c r="CY11" s="297" t="str">
        <f t="shared" ca="1" si="52"/>
        <v/>
      </c>
      <c r="CZ11" s="297" t="str">
        <f t="shared" ca="1" si="52"/>
        <v/>
      </c>
      <c r="DA11" s="297" t="str">
        <f t="shared" ca="1" si="52"/>
        <v/>
      </c>
      <c r="DB11" s="297" t="str">
        <f t="shared" ca="1" si="52"/>
        <v/>
      </c>
      <c r="DC11" s="297" t="str">
        <f t="shared" ca="1" si="52"/>
        <v/>
      </c>
      <c r="DD11" s="297" t="str">
        <f t="shared" ca="1" si="52"/>
        <v/>
      </c>
      <c r="DE11" s="297" t="str">
        <f t="shared" ca="1" si="52"/>
        <v/>
      </c>
      <c r="DF11" s="399" t="str">
        <f t="shared" ca="1" si="52"/>
        <v/>
      </c>
      <c r="DH11" s="403" t="str">
        <f t="shared" ca="1" si="53"/>
        <v/>
      </c>
      <c r="DI11" s="300" t="str">
        <f t="shared" ca="1" si="54"/>
        <v/>
      </c>
      <c r="DJ11" s="404">
        <f t="shared" ca="1" si="64"/>
        <v>0</v>
      </c>
      <c r="DK11" s="299" t="str">
        <f t="shared" ca="1" si="55"/>
        <v/>
      </c>
    </row>
    <row r="12" spans="1:115" ht="32.1" customHeight="1" thickBot="1" x14ac:dyDescent="0.25">
      <c r="A12" s="312" t="str">
        <f t="shared" ca="1" si="0"/>
        <v/>
      </c>
      <c r="B12" s="313" t="str">
        <f t="shared" ca="1" si="0"/>
        <v/>
      </c>
      <c r="C12" s="371">
        <f t="shared" ca="1" si="1"/>
        <v>0</v>
      </c>
      <c r="D12" s="361" t="str">
        <f t="shared" ca="1" si="2"/>
        <v/>
      </c>
      <c r="E12" s="314" t="str">
        <f t="shared" ca="1" si="2"/>
        <v/>
      </c>
      <c r="F12" s="314" t="str">
        <f t="shared" ca="1" si="2"/>
        <v/>
      </c>
      <c r="G12" s="313" t="str">
        <f t="shared" ca="1" si="2"/>
        <v/>
      </c>
      <c r="H12" s="346" t="str">
        <f t="shared" ca="1" si="3"/>
        <v>---</v>
      </c>
      <c r="I12" s="312" t="str">
        <f t="shared" ca="1" si="4"/>
        <v/>
      </c>
      <c r="J12" s="313" t="str">
        <f t="shared" ca="1" si="4"/>
        <v/>
      </c>
      <c r="K12" s="313" t="str">
        <f t="shared" ca="1" si="4"/>
        <v/>
      </c>
      <c r="L12" s="321" t="str">
        <f t="shared" ca="1" si="5"/>
        <v>---</v>
      </c>
      <c r="M12" s="457" t="str">
        <f t="shared" ca="1" si="56"/>
        <v/>
      </c>
      <c r="N12" s="316" t="str">
        <f t="shared" ca="1" si="6"/>
        <v/>
      </c>
      <c r="O12" s="313" t="str">
        <f t="shared" ca="1" si="6"/>
        <v/>
      </c>
      <c r="P12" s="321" t="str">
        <f t="shared" ca="1" si="7"/>
        <v>---</v>
      </c>
      <c r="Q12" s="368" t="str">
        <f t="shared" ca="1" si="8"/>
        <v/>
      </c>
      <c r="R12" s="317" t="str">
        <f t="shared" ca="1" si="8"/>
        <v/>
      </c>
      <c r="S12" s="321" t="str">
        <f t="shared" ca="1" si="9"/>
        <v>---</v>
      </c>
      <c r="T12" s="430" t="str">
        <f t="shared" ca="1" si="10"/>
        <v/>
      </c>
      <c r="U12" s="321" t="str">
        <f t="shared" ca="1" si="11"/>
        <v>---</v>
      </c>
      <c r="V12" s="364" t="str">
        <f t="shared" ca="1" si="12"/>
        <v/>
      </c>
      <c r="W12" s="318" t="str">
        <f t="shared" ca="1" si="12"/>
        <v/>
      </c>
      <c r="X12" s="318" t="str">
        <f t="shared" ca="1" si="12"/>
        <v/>
      </c>
      <c r="Y12" s="321" t="str">
        <f t="shared" ca="1" si="13"/>
        <v>---</v>
      </c>
      <c r="Z12" s="312" t="str">
        <f t="shared" ca="1" si="14"/>
        <v/>
      </c>
      <c r="AA12" s="313" t="str">
        <f t="shared" ca="1" si="57"/>
        <v>--</v>
      </c>
      <c r="AB12" s="315" t="str">
        <f t="shared" ca="1" si="15"/>
        <v>---</v>
      </c>
      <c r="AC12" s="321" t="str">
        <f t="shared" ca="1" si="16"/>
        <v>---</v>
      </c>
      <c r="AD12" s="361" t="str">
        <f t="shared" ca="1" si="17"/>
        <v/>
      </c>
      <c r="AE12" s="358" t="str">
        <f t="shared" ca="1" si="17"/>
        <v/>
      </c>
      <c r="AF12" s="312" t="str">
        <f t="shared" ca="1" si="17"/>
        <v/>
      </c>
      <c r="AG12" s="313" t="str">
        <f t="shared" ca="1" si="17"/>
        <v/>
      </c>
      <c r="AH12" s="313" t="str">
        <f t="shared" ca="1" si="17"/>
        <v/>
      </c>
      <c r="AI12" s="313" t="str">
        <f t="shared" ca="1" si="18"/>
        <v/>
      </c>
      <c r="AJ12" s="319">
        <f t="shared" ca="1" si="19"/>
        <v>0</v>
      </c>
      <c r="AK12" s="321" t="str">
        <f ca="1">IF(AJ12=0,"---",(IF(((VLOOKUP(AF12,AuE_Vorgaben!G$25:H$27,2,TRUE))&gt;AJ12),"ok","?")))</f>
        <v>---</v>
      </c>
      <c r="AL12" s="312" t="str">
        <f t="shared" ca="1" si="20"/>
        <v/>
      </c>
      <c r="AM12" s="313" t="str">
        <f t="shared" ca="1" si="20"/>
        <v/>
      </c>
      <c r="AN12" s="313" t="str">
        <f t="shared" ca="1" si="20"/>
        <v/>
      </c>
      <c r="AO12" s="313" t="str">
        <f t="shared" ca="1" si="58"/>
        <v/>
      </c>
      <c r="AP12" s="313" t="str">
        <f t="shared" ca="1" si="21"/>
        <v/>
      </c>
      <c r="AQ12" s="313" t="str">
        <f t="shared" ca="1" si="22"/>
        <v/>
      </c>
      <c r="AR12" s="313" t="str">
        <f t="shared" ca="1" si="22"/>
        <v/>
      </c>
      <c r="AS12" s="313" t="str">
        <f t="shared" ca="1" si="59"/>
        <v/>
      </c>
      <c r="AT12" s="320">
        <f t="shared" ca="1" si="23"/>
        <v>0</v>
      </c>
      <c r="AU12" s="321" t="str">
        <f t="shared" ca="1" si="60"/>
        <v>---</v>
      </c>
      <c r="AV12" s="312" t="str">
        <f t="shared" ca="1" si="24"/>
        <v/>
      </c>
      <c r="AW12" s="313" t="str">
        <f t="shared" ca="1" si="24"/>
        <v/>
      </c>
      <c r="AX12" s="320" t="str">
        <f t="shared" ca="1" si="25"/>
        <v/>
      </c>
      <c r="AY12" s="321" t="str">
        <f t="shared" ca="1" si="26"/>
        <v>---</v>
      </c>
      <c r="AZ12" s="355">
        <f t="shared" ca="1" si="27"/>
        <v>0</v>
      </c>
      <c r="BA12" s="321" t="str">
        <f t="shared" ca="1" si="28"/>
        <v>---</v>
      </c>
      <c r="BB12" s="352" t="str">
        <f t="shared" ca="1" si="29"/>
        <v/>
      </c>
      <c r="BC12" s="321" t="str">
        <f t="shared" ca="1" si="61"/>
        <v>---</v>
      </c>
      <c r="BD12" s="349" t="str">
        <f t="shared" ca="1" si="30"/>
        <v/>
      </c>
      <c r="BE12" s="315" t="str">
        <f t="shared" ca="1" si="31"/>
        <v>---</v>
      </c>
      <c r="BF12" s="320" t="str">
        <f t="shared" ca="1" si="32"/>
        <v/>
      </c>
      <c r="BG12" s="321" t="str">
        <f t="shared" ca="1" si="33"/>
        <v>---</v>
      </c>
      <c r="BI12" s="379" t="s">
        <v>148</v>
      </c>
      <c r="BK12" s="393">
        <f t="shared" ca="1" si="34"/>
        <v>0</v>
      </c>
      <c r="BL12" s="381">
        <f t="shared" ca="1" si="35"/>
        <v>0</v>
      </c>
      <c r="BM12" s="381">
        <f t="shared" ca="1" si="36"/>
        <v>0</v>
      </c>
      <c r="BN12" s="381">
        <f t="shared" ca="1" si="37"/>
        <v>0</v>
      </c>
      <c r="BO12" s="381">
        <f t="shared" ca="1" si="38"/>
        <v>0</v>
      </c>
      <c r="BP12" s="397">
        <f t="shared" ca="1" si="39"/>
        <v>0</v>
      </c>
      <c r="BQ12" s="305"/>
      <c r="BR12" s="312" t="str">
        <f t="shared" ca="1" si="40"/>
        <v/>
      </c>
      <c r="BS12" s="381" t="str">
        <f t="shared" ca="1" si="41"/>
        <v/>
      </c>
      <c r="BT12" s="381" t="str">
        <f t="shared" ca="1" si="42"/>
        <v/>
      </c>
      <c r="BU12" s="397" t="str">
        <f t="shared" ca="1" si="43"/>
        <v/>
      </c>
      <c r="BV12" s="305"/>
      <c r="BW12" s="312" t="str">
        <f t="shared" ca="1" si="44"/>
        <v/>
      </c>
      <c r="BX12" s="381" t="str">
        <f t="shared" ca="1" si="45"/>
        <v/>
      </c>
      <c r="BY12" s="397" t="str">
        <f t="shared" ca="1" si="46"/>
        <v/>
      </c>
      <c r="BZ12" s="305"/>
      <c r="CA12" s="393" t="str">
        <f t="shared" ca="1" si="47"/>
        <v/>
      </c>
      <c r="CB12" s="381" t="str">
        <f t="shared" ca="1" si="48"/>
        <v/>
      </c>
      <c r="CC12" s="381" t="str">
        <f t="shared" ca="1" si="49"/>
        <v/>
      </c>
      <c r="CD12" s="147" t="str">
        <f t="shared" ca="1" si="50"/>
        <v>--</v>
      </c>
      <c r="CG12" s="322" t="s">
        <v>386</v>
      </c>
      <c r="CH12" s="323">
        <f t="shared" ca="1" si="66"/>
        <v>0</v>
      </c>
      <c r="CI12" s="323" t="s">
        <v>392</v>
      </c>
      <c r="CJ12" s="323">
        <f t="shared" ca="1" si="67"/>
        <v>0</v>
      </c>
      <c r="CK12" s="323" t="s">
        <v>394</v>
      </c>
      <c r="CL12" s="323">
        <f t="shared" ref="CL12:CN12" ca="1" si="72">COUNTIF($CD$3:$CD$102,CK12)</f>
        <v>0</v>
      </c>
      <c r="CM12" s="323" t="s">
        <v>403</v>
      </c>
      <c r="CN12" s="385">
        <f t="shared" ca="1" si="72"/>
        <v>0</v>
      </c>
      <c r="CQ12" s="393">
        <f t="shared" ca="1" si="51"/>
        <v>0</v>
      </c>
      <c r="CR12" s="381">
        <f t="shared" ca="1" si="62"/>
        <v>0</v>
      </c>
      <c r="CS12" s="397">
        <f t="shared" ca="1" si="63"/>
        <v>0</v>
      </c>
      <c r="CU12" s="296">
        <f t="shared" ca="1" si="65"/>
        <v>0</v>
      </c>
      <c r="CV12" s="297" t="str">
        <f t="shared" ca="1" si="52"/>
        <v/>
      </c>
      <c r="CW12" s="297" t="str">
        <f t="shared" ca="1" si="52"/>
        <v/>
      </c>
      <c r="CX12" s="297" t="str">
        <f t="shared" ca="1" si="52"/>
        <v/>
      </c>
      <c r="CY12" s="297" t="str">
        <f t="shared" ca="1" si="52"/>
        <v/>
      </c>
      <c r="CZ12" s="297" t="str">
        <f t="shared" ca="1" si="52"/>
        <v/>
      </c>
      <c r="DA12" s="297" t="str">
        <f t="shared" ca="1" si="52"/>
        <v/>
      </c>
      <c r="DB12" s="297" t="str">
        <f t="shared" ca="1" si="52"/>
        <v/>
      </c>
      <c r="DC12" s="297" t="str">
        <f t="shared" ca="1" si="52"/>
        <v/>
      </c>
      <c r="DD12" s="297" t="str">
        <f t="shared" ca="1" si="52"/>
        <v/>
      </c>
      <c r="DE12" s="297" t="str">
        <f t="shared" ca="1" si="52"/>
        <v/>
      </c>
      <c r="DF12" s="399" t="str">
        <f t="shared" ca="1" si="52"/>
        <v/>
      </c>
      <c r="DH12" s="403" t="str">
        <f t="shared" ca="1" si="53"/>
        <v/>
      </c>
      <c r="DI12" s="300" t="str">
        <f t="shared" ca="1" si="54"/>
        <v/>
      </c>
      <c r="DJ12" s="404">
        <f t="shared" ca="1" si="64"/>
        <v>0</v>
      </c>
      <c r="DK12" s="299" t="str">
        <f t="shared" ca="1" si="55"/>
        <v/>
      </c>
    </row>
    <row r="13" spans="1:115" ht="32.1" customHeight="1" thickTop="1" thickBot="1" x14ac:dyDescent="0.25">
      <c r="A13" s="312" t="str">
        <f t="shared" ca="1" si="0"/>
        <v/>
      </c>
      <c r="B13" s="313" t="str">
        <f t="shared" ca="1" si="0"/>
        <v/>
      </c>
      <c r="C13" s="371">
        <f t="shared" ca="1" si="1"/>
        <v>0</v>
      </c>
      <c r="D13" s="361" t="str">
        <f t="shared" ca="1" si="2"/>
        <v/>
      </c>
      <c r="E13" s="314" t="str">
        <f t="shared" ca="1" si="2"/>
        <v/>
      </c>
      <c r="F13" s="314" t="str">
        <f t="shared" ca="1" si="2"/>
        <v/>
      </c>
      <c r="G13" s="313" t="str">
        <f t="shared" ca="1" si="2"/>
        <v/>
      </c>
      <c r="H13" s="346" t="str">
        <f t="shared" ca="1" si="3"/>
        <v>---</v>
      </c>
      <c r="I13" s="312" t="str">
        <f t="shared" ca="1" si="4"/>
        <v/>
      </c>
      <c r="J13" s="313" t="str">
        <f t="shared" ca="1" si="4"/>
        <v/>
      </c>
      <c r="K13" s="313" t="str">
        <f t="shared" ca="1" si="4"/>
        <v/>
      </c>
      <c r="L13" s="321" t="str">
        <f t="shared" ca="1" si="5"/>
        <v>---</v>
      </c>
      <c r="M13" s="457" t="str">
        <f t="shared" ca="1" si="56"/>
        <v/>
      </c>
      <c r="N13" s="316" t="str">
        <f t="shared" ca="1" si="6"/>
        <v/>
      </c>
      <c r="O13" s="313" t="str">
        <f t="shared" ca="1" si="6"/>
        <v/>
      </c>
      <c r="P13" s="321" t="str">
        <f t="shared" ca="1" si="7"/>
        <v>---</v>
      </c>
      <c r="Q13" s="368" t="str">
        <f t="shared" ca="1" si="8"/>
        <v/>
      </c>
      <c r="R13" s="317" t="str">
        <f t="shared" ca="1" si="8"/>
        <v/>
      </c>
      <c r="S13" s="321" t="str">
        <f t="shared" ca="1" si="9"/>
        <v>---</v>
      </c>
      <c r="T13" s="430" t="str">
        <f t="shared" ca="1" si="10"/>
        <v/>
      </c>
      <c r="U13" s="321" t="str">
        <f t="shared" ca="1" si="11"/>
        <v>---</v>
      </c>
      <c r="V13" s="364" t="str">
        <f t="shared" ca="1" si="12"/>
        <v/>
      </c>
      <c r="W13" s="318" t="str">
        <f t="shared" ca="1" si="12"/>
        <v/>
      </c>
      <c r="X13" s="318" t="str">
        <f t="shared" ca="1" si="12"/>
        <v/>
      </c>
      <c r="Y13" s="321" t="str">
        <f t="shared" ca="1" si="13"/>
        <v>---</v>
      </c>
      <c r="Z13" s="312" t="str">
        <f t="shared" ca="1" si="14"/>
        <v/>
      </c>
      <c r="AA13" s="313" t="str">
        <f t="shared" ca="1" si="57"/>
        <v>--</v>
      </c>
      <c r="AB13" s="315" t="str">
        <f t="shared" ca="1" si="15"/>
        <v>---</v>
      </c>
      <c r="AC13" s="321" t="str">
        <f t="shared" ca="1" si="16"/>
        <v>---</v>
      </c>
      <c r="AD13" s="361" t="str">
        <f t="shared" ref="AD13:AH22" ca="1" si="73">IF($C13&lt;&gt;0,INDIRECT("Kalkulation!"&amp;$BI13&amp;AD$104,TRUE),"")</f>
        <v/>
      </c>
      <c r="AE13" s="358" t="str">
        <f t="shared" ca="1" si="73"/>
        <v/>
      </c>
      <c r="AF13" s="312" t="str">
        <f t="shared" ca="1" si="73"/>
        <v/>
      </c>
      <c r="AG13" s="313" t="str">
        <f t="shared" ca="1" si="73"/>
        <v/>
      </c>
      <c r="AH13" s="313" t="str">
        <f t="shared" ca="1" si="73"/>
        <v/>
      </c>
      <c r="AI13" s="313" t="str">
        <f t="shared" ca="1" si="18"/>
        <v/>
      </c>
      <c r="AJ13" s="319">
        <f t="shared" ca="1" si="19"/>
        <v>0</v>
      </c>
      <c r="AK13" s="321" t="str">
        <f ca="1">IF(AJ13=0,"---",(IF(((VLOOKUP(AF13,AuE_Vorgaben!G$25:H$27,2,TRUE))&gt;AJ13),"ok","?")))</f>
        <v>---</v>
      </c>
      <c r="AL13" s="312" t="str">
        <f t="shared" ca="1" si="20"/>
        <v/>
      </c>
      <c r="AM13" s="313" t="str">
        <f t="shared" ca="1" si="20"/>
        <v/>
      </c>
      <c r="AN13" s="313" t="str">
        <f t="shared" ca="1" si="20"/>
        <v/>
      </c>
      <c r="AO13" s="313" t="str">
        <f t="shared" ca="1" si="58"/>
        <v/>
      </c>
      <c r="AP13" s="313" t="str">
        <f t="shared" ca="1" si="21"/>
        <v/>
      </c>
      <c r="AQ13" s="313" t="str">
        <f t="shared" ca="1" si="22"/>
        <v/>
      </c>
      <c r="AR13" s="313" t="str">
        <f t="shared" ca="1" si="22"/>
        <v/>
      </c>
      <c r="AS13" s="313" t="str">
        <f t="shared" ca="1" si="59"/>
        <v/>
      </c>
      <c r="AT13" s="320">
        <f t="shared" ca="1" si="23"/>
        <v>0</v>
      </c>
      <c r="AU13" s="321" t="str">
        <f t="shared" ca="1" si="60"/>
        <v>---</v>
      </c>
      <c r="AV13" s="312" t="str">
        <f t="shared" ca="1" si="24"/>
        <v/>
      </c>
      <c r="AW13" s="313" t="str">
        <f t="shared" ca="1" si="24"/>
        <v/>
      </c>
      <c r="AX13" s="320" t="str">
        <f t="shared" ca="1" si="25"/>
        <v/>
      </c>
      <c r="AY13" s="321" t="str">
        <f t="shared" ca="1" si="26"/>
        <v>---</v>
      </c>
      <c r="AZ13" s="355">
        <f t="shared" ca="1" si="27"/>
        <v>0</v>
      </c>
      <c r="BA13" s="321" t="str">
        <f t="shared" ca="1" si="28"/>
        <v>---</v>
      </c>
      <c r="BB13" s="352" t="str">
        <f t="shared" ca="1" si="29"/>
        <v/>
      </c>
      <c r="BC13" s="321" t="str">
        <f t="shared" ca="1" si="61"/>
        <v>---</v>
      </c>
      <c r="BD13" s="349" t="str">
        <f t="shared" ca="1" si="30"/>
        <v/>
      </c>
      <c r="BE13" s="315" t="str">
        <f t="shared" ca="1" si="31"/>
        <v>---</v>
      </c>
      <c r="BF13" s="320" t="str">
        <f t="shared" ca="1" si="32"/>
        <v/>
      </c>
      <c r="BG13" s="321" t="str">
        <f t="shared" ca="1" si="33"/>
        <v>---</v>
      </c>
      <c r="BI13" s="379" t="s">
        <v>149</v>
      </c>
      <c r="BK13" s="393">
        <f t="shared" ca="1" si="34"/>
        <v>0</v>
      </c>
      <c r="BL13" s="381">
        <f t="shared" ca="1" si="35"/>
        <v>0</v>
      </c>
      <c r="BM13" s="381">
        <f t="shared" ca="1" si="36"/>
        <v>0</v>
      </c>
      <c r="BN13" s="381">
        <f t="shared" ca="1" si="37"/>
        <v>0</v>
      </c>
      <c r="BO13" s="381">
        <f t="shared" ca="1" si="38"/>
        <v>0</v>
      </c>
      <c r="BP13" s="397">
        <f t="shared" ca="1" si="39"/>
        <v>0</v>
      </c>
      <c r="BQ13" s="305"/>
      <c r="BR13" s="312" t="str">
        <f t="shared" ca="1" si="40"/>
        <v/>
      </c>
      <c r="BS13" s="381" t="str">
        <f t="shared" ca="1" si="41"/>
        <v/>
      </c>
      <c r="BT13" s="381" t="str">
        <f t="shared" ca="1" si="42"/>
        <v/>
      </c>
      <c r="BU13" s="397" t="str">
        <f t="shared" ca="1" si="43"/>
        <v/>
      </c>
      <c r="BV13" s="305"/>
      <c r="BW13" s="312" t="str">
        <f t="shared" ca="1" si="44"/>
        <v/>
      </c>
      <c r="BX13" s="381" t="str">
        <f t="shared" ca="1" si="45"/>
        <v/>
      </c>
      <c r="BY13" s="397" t="str">
        <f t="shared" ca="1" si="46"/>
        <v/>
      </c>
      <c r="BZ13" s="305"/>
      <c r="CA13" s="393" t="str">
        <f t="shared" ca="1" si="47"/>
        <v/>
      </c>
      <c r="CB13" s="381" t="str">
        <f t="shared" ca="1" si="48"/>
        <v/>
      </c>
      <c r="CC13" s="381" t="str">
        <f t="shared" ca="1" si="49"/>
        <v/>
      </c>
      <c r="CD13" s="147" t="str">
        <f t="shared" ca="1" si="50"/>
        <v>--</v>
      </c>
      <c r="CL13" s="278"/>
      <c r="CN13" s="278"/>
      <c r="CQ13" s="393">
        <f t="shared" ca="1" si="51"/>
        <v>0</v>
      </c>
      <c r="CR13" s="381">
        <f t="shared" ca="1" si="62"/>
        <v>0</v>
      </c>
      <c r="CS13" s="397">
        <f t="shared" ca="1" si="63"/>
        <v>0</v>
      </c>
      <c r="CU13" s="296">
        <f t="shared" ca="1" si="65"/>
        <v>0</v>
      </c>
      <c r="CV13" s="297" t="str">
        <f t="shared" ref="CV13:DF22" ca="1" si="74">IF($C13&lt;&gt;0,INDIRECT("'"&amp;Kalkulation&amp;"'!$"&amp;$BI13&amp;CV$104),"")</f>
        <v/>
      </c>
      <c r="CW13" s="297" t="str">
        <f t="shared" ca="1" si="74"/>
        <v/>
      </c>
      <c r="CX13" s="297" t="str">
        <f t="shared" ca="1" si="74"/>
        <v/>
      </c>
      <c r="CY13" s="297" t="str">
        <f t="shared" ca="1" si="74"/>
        <v/>
      </c>
      <c r="CZ13" s="297" t="str">
        <f t="shared" ca="1" si="74"/>
        <v/>
      </c>
      <c r="DA13" s="297" t="str">
        <f t="shared" ca="1" si="74"/>
        <v/>
      </c>
      <c r="DB13" s="297" t="str">
        <f t="shared" ca="1" si="74"/>
        <v/>
      </c>
      <c r="DC13" s="297" t="str">
        <f t="shared" ca="1" si="74"/>
        <v/>
      </c>
      <c r="DD13" s="297" t="str">
        <f t="shared" ca="1" si="74"/>
        <v/>
      </c>
      <c r="DE13" s="297" t="str">
        <f t="shared" ca="1" si="74"/>
        <v/>
      </c>
      <c r="DF13" s="399" t="str">
        <f t="shared" ca="1" si="74"/>
        <v/>
      </c>
      <c r="DH13" s="403" t="str">
        <f t="shared" ca="1" si="53"/>
        <v/>
      </c>
      <c r="DI13" s="300" t="str">
        <f t="shared" ca="1" si="54"/>
        <v/>
      </c>
      <c r="DJ13" s="404">
        <f t="shared" ca="1" si="64"/>
        <v>0</v>
      </c>
      <c r="DK13" s="299" t="str">
        <f t="shared" ca="1" si="55"/>
        <v/>
      </c>
    </row>
    <row r="14" spans="1:115" ht="32.1" customHeight="1" thickTop="1" thickBot="1" x14ac:dyDescent="0.25">
      <c r="A14" s="312" t="str">
        <f t="shared" ca="1" si="0"/>
        <v/>
      </c>
      <c r="B14" s="313" t="str">
        <f t="shared" ca="1" si="0"/>
        <v/>
      </c>
      <c r="C14" s="371">
        <f t="shared" ca="1" si="1"/>
        <v>0</v>
      </c>
      <c r="D14" s="361" t="str">
        <f t="shared" ca="1" si="2"/>
        <v/>
      </c>
      <c r="E14" s="314" t="str">
        <f t="shared" ca="1" si="2"/>
        <v/>
      </c>
      <c r="F14" s="314" t="str">
        <f t="shared" ca="1" si="2"/>
        <v/>
      </c>
      <c r="G14" s="313" t="str">
        <f t="shared" ca="1" si="2"/>
        <v/>
      </c>
      <c r="H14" s="346" t="str">
        <f t="shared" ca="1" si="3"/>
        <v>---</v>
      </c>
      <c r="I14" s="312" t="str">
        <f t="shared" ca="1" si="4"/>
        <v/>
      </c>
      <c r="J14" s="313" t="str">
        <f t="shared" ca="1" si="4"/>
        <v/>
      </c>
      <c r="K14" s="313" t="str">
        <f t="shared" ca="1" si="4"/>
        <v/>
      </c>
      <c r="L14" s="321" t="str">
        <f t="shared" ca="1" si="5"/>
        <v>---</v>
      </c>
      <c r="M14" s="457" t="str">
        <f t="shared" ca="1" si="56"/>
        <v/>
      </c>
      <c r="N14" s="316" t="str">
        <f t="shared" ca="1" si="6"/>
        <v/>
      </c>
      <c r="O14" s="313" t="str">
        <f t="shared" ca="1" si="6"/>
        <v/>
      </c>
      <c r="P14" s="321" t="str">
        <f t="shared" ca="1" si="7"/>
        <v>---</v>
      </c>
      <c r="Q14" s="368" t="str">
        <f t="shared" ca="1" si="8"/>
        <v/>
      </c>
      <c r="R14" s="317" t="str">
        <f t="shared" ca="1" si="8"/>
        <v/>
      </c>
      <c r="S14" s="321" t="str">
        <f t="shared" ca="1" si="9"/>
        <v>---</v>
      </c>
      <c r="T14" s="430" t="str">
        <f t="shared" ca="1" si="10"/>
        <v/>
      </c>
      <c r="U14" s="321" t="str">
        <f t="shared" ca="1" si="11"/>
        <v>---</v>
      </c>
      <c r="V14" s="364" t="str">
        <f t="shared" ca="1" si="12"/>
        <v/>
      </c>
      <c r="W14" s="318" t="str">
        <f t="shared" ca="1" si="12"/>
        <v/>
      </c>
      <c r="X14" s="318" t="str">
        <f t="shared" ca="1" si="12"/>
        <v/>
      </c>
      <c r="Y14" s="321" t="str">
        <f t="shared" ca="1" si="13"/>
        <v>---</v>
      </c>
      <c r="Z14" s="312" t="str">
        <f t="shared" ca="1" si="14"/>
        <v/>
      </c>
      <c r="AA14" s="313" t="str">
        <f t="shared" ca="1" si="57"/>
        <v>--</v>
      </c>
      <c r="AB14" s="315" t="str">
        <f t="shared" ca="1" si="15"/>
        <v>---</v>
      </c>
      <c r="AC14" s="321" t="str">
        <f t="shared" ca="1" si="16"/>
        <v>---</v>
      </c>
      <c r="AD14" s="361" t="str">
        <f t="shared" ca="1" si="73"/>
        <v/>
      </c>
      <c r="AE14" s="358" t="str">
        <f t="shared" ca="1" si="73"/>
        <v/>
      </c>
      <c r="AF14" s="312" t="str">
        <f t="shared" ca="1" si="73"/>
        <v/>
      </c>
      <c r="AG14" s="313" t="str">
        <f t="shared" ca="1" si="73"/>
        <v/>
      </c>
      <c r="AH14" s="313" t="str">
        <f t="shared" ca="1" si="73"/>
        <v/>
      </c>
      <c r="AI14" s="313" t="str">
        <f t="shared" ca="1" si="18"/>
        <v/>
      </c>
      <c r="AJ14" s="319">
        <f t="shared" ca="1" si="19"/>
        <v>0</v>
      </c>
      <c r="AK14" s="321" t="str">
        <f ca="1">IF(AJ14=0,"---",(IF(((VLOOKUP(AF14,AuE_Vorgaben!G$25:H$27,2,TRUE))&gt;AJ14),"ok","?")))</f>
        <v>---</v>
      </c>
      <c r="AL14" s="312" t="str">
        <f t="shared" ca="1" si="20"/>
        <v/>
      </c>
      <c r="AM14" s="313" t="str">
        <f t="shared" ca="1" si="20"/>
        <v/>
      </c>
      <c r="AN14" s="313" t="str">
        <f t="shared" ca="1" si="20"/>
        <v/>
      </c>
      <c r="AO14" s="313" t="str">
        <f t="shared" ca="1" si="58"/>
        <v/>
      </c>
      <c r="AP14" s="313" t="str">
        <f t="shared" ca="1" si="21"/>
        <v/>
      </c>
      <c r="AQ14" s="313" t="str">
        <f t="shared" ca="1" si="22"/>
        <v/>
      </c>
      <c r="AR14" s="313" t="str">
        <f t="shared" ca="1" si="22"/>
        <v/>
      </c>
      <c r="AS14" s="313" t="str">
        <f t="shared" ca="1" si="59"/>
        <v/>
      </c>
      <c r="AT14" s="320">
        <f t="shared" ca="1" si="23"/>
        <v>0</v>
      </c>
      <c r="AU14" s="321" t="str">
        <f t="shared" ca="1" si="60"/>
        <v>---</v>
      </c>
      <c r="AV14" s="312" t="str">
        <f t="shared" ca="1" si="24"/>
        <v/>
      </c>
      <c r="AW14" s="313" t="str">
        <f t="shared" ca="1" si="24"/>
        <v/>
      </c>
      <c r="AX14" s="320" t="str">
        <f t="shared" ca="1" si="25"/>
        <v/>
      </c>
      <c r="AY14" s="321" t="str">
        <f t="shared" ca="1" si="26"/>
        <v>---</v>
      </c>
      <c r="AZ14" s="355">
        <f t="shared" ca="1" si="27"/>
        <v>0</v>
      </c>
      <c r="BA14" s="321" t="str">
        <f t="shared" ca="1" si="28"/>
        <v>---</v>
      </c>
      <c r="BB14" s="352" t="str">
        <f t="shared" ca="1" si="29"/>
        <v/>
      </c>
      <c r="BC14" s="321" t="str">
        <f t="shared" ca="1" si="61"/>
        <v>---</v>
      </c>
      <c r="BD14" s="349" t="str">
        <f t="shared" ca="1" si="30"/>
        <v/>
      </c>
      <c r="BE14" s="315" t="str">
        <f t="shared" ca="1" si="31"/>
        <v>---</v>
      </c>
      <c r="BF14" s="320" t="str">
        <f t="shared" ca="1" si="32"/>
        <v/>
      </c>
      <c r="BG14" s="321" t="str">
        <f t="shared" ca="1" si="33"/>
        <v>---</v>
      </c>
      <c r="BI14" s="379" t="s">
        <v>150</v>
      </c>
      <c r="BK14" s="393">
        <f t="shared" ca="1" si="34"/>
        <v>0</v>
      </c>
      <c r="BL14" s="381">
        <f t="shared" ca="1" si="35"/>
        <v>0</v>
      </c>
      <c r="BM14" s="381">
        <f t="shared" ca="1" si="36"/>
        <v>0</v>
      </c>
      <c r="BN14" s="381">
        <f t="shared" ca="1" si="37"/>
        <v>0</v>
      </c>
      <c r="BO14" s="381">
        <f t="shared" ca="1" si="38"/>
        <v>0</v>
      </c>
      <c r="BP14" s="397">
        <f t="shared" ca="1" si="39"/>
        <v>0</v>
      </c>
      <c r="BQ14" s="305"/>
      <c r="BR14" s="312" t="str">
        <f t="shared" ca="1" si="40"/>
        <v/>
      </c>
      <c r="BS14" s="381" t="str">
        <f t="shared" ca="1" si="41"/>
        <v/>
      </c>
      <c r="BT14" s="381" t="str">
        <f t="shared" ca="1" si="42"/>
        <v/>
      </c>
      <c r="BU14" s="397" t="str">
        <f t="shared" ca="1" si="43"/>
        <v/>
      </c>
      <c r="BV14" s="305"/>
      <c r="BW14" s="312" t="str">
        <f t="shared" ca="1" si="44"/>
        <v/>
      </c>
      <c r="BX14" s="381" t="str">
        <f t="shared" ca="1" si="45"/>
        <v/>
      </c>
      <c r="BY14" s="397" t="str">
        <f t="shared" ca="1" si="46"/>
        <v/>
      </c>
      <c r="BZ14" s="305"/>
      <c r="CA14" s="393" t="str">
        <f t="shared" ca="1" si="47"/>
        <v/>
      </c>
      <c r="CB14" s="381" t="str">
        <f t="shared" ca="1" si="48"/>
        <v/>
      </c>
      <c r="CC14" s="381" t="str">
        <f t="shared" ca="1" si="49"/>
        <v/>
      </c>
      <c r="CD14" s="147" t="str">
        <f t="shared" ca="1" si="50"/>
        <v>--</v>
      </c>
      <c r="CG14" s="501" t="s">
        <v>409</v>
      </c>
      <c r="CH14" s="502"/>
      <c r="CI14" s="502"/>
      <c r="CJ14" s="391" t="e">
        <f ca="1">IF(CI5&lt;31,(VLOOKUP(CI5,AuE_Vorgaben!G15:H20,2,TRUE)),ROUNDUP(SQRT(CI5),0))</f>
        <v>#N/A</v>
      </c>
      <c r="CK14" s="502" t="s">
        <v>410</v>
      </c>
      <c r="CL14" s="502"/>
      <c r="CM14" s="502"/>
      <c r="CN14" s="392">
        <f ca="1">(COUNTIF(CH7:CH12,"&lt;&gt;0"))+(COUNTIF(CJ7:CJ12,"&lt;&gt;0"))+(COUNTIF(CL7:CL12,"&lt;&gt;0"))+((COUNTIF(CN7:CN12,"&lt;&gt;0")))</f>
        <v>0</v>
      </c>
      <c r="CQ14" s="393">
        <f t="shared" ca="1" si="51"/>
        <v>0</v>
      </c>
      <c r="CR14" s="381">
        <f t="shared" ca="1" si="62"/>
        <v>0</v>
      </c>
      <c r="CS14" s="397">
        <f t="shared" ca="1" si="63"/>
        <v>0</v>
      </c>
      <c r="CU14" s="296">
        <f t="shared" ca="1" si="65"/>
        <v>0</v>
      </c>
      <c r="CV14" s="297" t="str">
        <f t="shared" ca="1" si="74"/>
        <v/>
      </c>
      <c r="CW14" s="297" t="str">
        <f t="shared" ca="1" si="74"/>
        <v/>
      </c>
      <c r="CX14" s="297" t="str">
        <f t="shared" ca="1" si="74"/>
        <v/>
      </c>
      <c r="CY14" s="297" t="str">
        <f t="shared" ca="1" si="74"/>
        <v/>
      </c>
      <c r="CZ14" s="297" t="str">
        <f t="shared" ca="1" si="74"/>
        <v/>
      </c>
      <c r="DA14" s="297" t="str">
        <f t="shared" ca="1" si="74"/>
        <v/>
      </c>
      <c r="DB14" s="297" t="str">
        <f t="shared" ca="1" si="74"/>
        <v/>
      </c>
      <c r="DC14" s="297" t="str">
        <f t="shared" ca="1" si="74"/>
        <v/>
      </c>
      <c r="DD14" s="297" t="str">
        <f t="shared" ca="1" si="74"/>
        <v/>
      </c>
      <c r="DE14" s="297" t="str">
        <f t="shared" ca="1" si="74"/>
        <v/>
      </c>
      <c r="DF14" s="399" t="str">
        <f t="shared" ca="1" si="74"/>
        <v/>
      </c>
      <c r="DH14" s="403" t="str">
        <f t="shared" ca="1" si="53"/>
        <v/>
      </c>
      <c r="DI14" s="300" t="str">
        <f t="shared" ca="1" si="54"/>
        <v/>
      </c>
      <c r="DJ14" s="404">
        <f t="shared" ca="1" si="64"/>
        <v>0</v>
      </c>
      <c r="DK14" s="299" t="str">
        <f t="shared" ca="1" si="55"/>
        <v/>
      </c>
    </row>
    <row r="15" spans="1:115" ht="32.1" customHeight="1" thickTop="1" thickBot="1" x14ac:dyDescent="0.25">
      <c r="A15" s="312" t="str">
        <f t="shared" ca="1" si="0"/>
        <v/>
      </c>
      <c r="B15" s="313" t="str">
        <f t="shared" ca="1" si="0"/>
        <v/>
      </c>
      <c r="C15" s="371">
        <f t="shared" ca="1" si="1"/>
        <v>0</v>
      </c>
      <c r="D15" s="361" t="str">
        <f t="shared" ca="1" si="2"/>
        <v/>
      </c>
      <c r="E15" s="314" t="str">
        <f t="shared" ca="1" si="2"/>
        <v/>
      </c>
      <c r="F15" s="314" t="str">
        <f t="shared" ca="1" si="2"/>
        <v/>
      </c>
      <c r="G15" s="313" t="str">
        <f t="shared" ca="1" si="2"/>
        <v/>
      </c>
      <c r="H15" s="346" t="str">
        <f t="shared" ca="1" si="3"/>
        <v>---</v>
      </c>
      <c r="I15" s="312" t="str">
        <f t="shared" ca="1" si="4"/>
        <v/>
      </c>
      <c r="J15" s="313" t="str">
        <f t="shared" ca="1" si="4"/>
        <v/>
      </c>
      <c r="K15" s="313" t="str">
        <f t="shared" ca="1" si="4"/>
        <v/>
      </c>
      <c r="L15" s="321" t="str">
        <f t="shared" ca="1" si="5"/>
        <v>---</v>
      </c>
      <c r="M15" s="457" t="str">
        <f t="shared" ca="1" si="56"/>
        <v/>
      </c>
      <c r="N15" s="316" t="str">
        <f t="shared" ca="1" si="6"/>
        <v/>
      </c>
      <c r="O15" s="313" t="str">
        <f t="shared" ca="1" si="6"/>
        <v/>
      </c>
      <c r="P15" s="321" t="str">
        <f t="shared" ca="1" si="7"/>
        <v>---</v>
      </c>
      <c r="Q15" s="368" t="str">
        <f t="shared" ca="1" si="8"/>
        <v/>
      </c>
      <c r="R15" s="317" t="str">
        <f t="shared" ca="1" si="8"/>
        <v/>
      </c>
      <c r="S15" s="321" t="str">
        <f t="shared" ca="1" si="9"/>
        <v>---</v>
      </c>
      <c r="T15" s="430" t="str">
        <f t="shared" ca="1" si="10"/>
        <v/>
      </c>
      <c r="U15" s="321" t="str">
        <f t="shared" ca="1" si="11"/>
        <v>---</v>
      </c>
      <c r="V15" s="364" t="str">
        <f t="shared" ca="1" si="12"/>
        <v/>
      </c>
      <c r="W15" s="318" t="str">
        <f t="shared" ca="1" si="12"/>
        <v/>
      </c>
      <c r="X15" s="318" t="str">
        <f t="shared" ca="1" si="12"/>
        <v/>
      </c>
      <c r="Y15" s="321" t="str">
        <f t="shared" ca="1" si="13"/>
        <v>---</v>
      </c>
      <c r="Z15" s="312" t="str">
        <f t="shared" ca="1" si="14"/>
        <v/>
      </c>
      <c r="AA15" s="313" t="str">
        <f t="shared" ca="1" si="57"/>
        <v>--</v>
      </c>
      <c r="AB15" s="315" t="str">
        <f t="shared" ca="1" si="15"/>
        <v>---</v>
      </c>
      <c r="AC15" s="321" t="str">
        <f t="shared" ca="1" si="16"/>
        <v>---</v>
      </c>
      <c r="AD15" s="361" t="str">
        <f t="shared" ca="1" si="73"/>
        <v/>
      </c>
      <c r="AE15" s="358" t="str">
        <f t="shared" ca="1" si="73"/>
        <v/>
      </c>
      <c r="AF15" s="312" t="str">
        <f t="shared" ca="1" si="73"/>
        <v/>
      </c>
      <c r="AG15" s="313" t="str">
        <f t="shared" ca="1" si="73"/>
        <v/>
      </c>
      <c r="AH15" s="313" t="str">
        <f t="shared" ca="1" si="73"/>
        <v/>
      </c>
      <c r="AI15" s="313" t="str">
        <f t="shared" ca="1" si="18"/>
        <v/>
      </c>
      <c r="AJ15" s="319">
        <f t="shared" ca="1" si="19"/>
        <v>0</v>
      </c>
      <c r="AK15" s="321" t="str">
        <f ca="1">IF(AJ15=0,"---",(IF(((VLOOKUP(AF15,AuE_Vorgaben!G$25:H$27,2,TRUE))&gt;AJ15),"ok","?")))</f>
        <v>---</v>
      </c>
      <c r="AL15" s="312" t="str">
        <f t="shared" ca="1" si="20"/>
        <v/>
      </c>
      <c r="AM15" s="313" t="str">
        <f t="shared" ca="1" si="20"/>
        <v/>
      </c>
      <c r="AN15" s="313" t="str">
        <f t="shared" ca="1" si="20"/>
        <v/>
      </c>
      <c r="AO15" s="313" t="str">
        <f t="shared" ca="1" si="58"/>
        <v/>
      </c>
      <c r="AP15" s="313" t="str">
        <f t="shared" ca="1" si="21"/>
        <v/>
      </c>
      <c r="AQ15" s="313" t="str">
        <f t="shared" ca="1" si="22"/>
        <v/>
      </c>
      <c r="AR15" s="313" t="str">
        <f t="shared" ca="1" si="22"/>
        <v/>
      </c>
      <c r="AS15" s="313" t="str">
        <f t="shared" ca="1" si="59"/>
        <v/>
      </c>
      <c r="AT15" s="320">
        <f t="shared" ca="1" si="23"/>
        <v>0</v>
      </c>
      <c r="AU15" s="321" t="str">
        <f t="shared" ca="1" si="60"/>
        <v>---</v>
      </c>
      <c r="AV15" s="312" t="str">
        <f t="shared" ca="1" si="24"/>
        <v/>
      </c>
      <c r="AW15" s="313" t="str">
        <f t="shared" ca="1" si="24"/>
        <v/>
      </c>
      <c r="AX15" s="320" t="str">
        <f t="shared" ca="1" si="25"/>
        <v/>
      </c>
      <c r="AY15" s="321" t="str">
        <f t="shared" ca="1" si="26"/>
        <v>---</v>
      </c>
      <c r="AZ15" s="355">
        <f t="shared" ca="1" si="27"/>
        <v>0</v>
      </c>
      <c r="BA15" s="321" t="str">
        <f t="shared" ca="1" si="28"/>
        <v>---</v>
      </c>
      <c r="BB15" s="352" t="str">
        <f t="shared" ca="1" si="29"/>
        <v/>
      </c>
      <c r="BC15" s="321" t="str">
        <f t="shared" ca="1" si="61"/>
        <v>---</v>
      </c>
      <c r="BD15" s="349" t="str">
        <f t="shared" ca="1" si="30"/>
        <v/>
      </c>
      <c r="BE15" s="315" t="str">
        <f t="shared" ca="1" si="31"/>
        <v>---</v>
      </c>
      <c r="BF15" s="320" t="str">
        <f t="shared" ca="1" si="32"/>
        <v/>
      </c>
      <c r="BG15" s="321" t="str">
        <f t="shared" ca="1" si="33"/>
        <v>---</v>
      </c>
      <c r="BI15" s="379" t="s">
        <v>151</v>
      </c>
      <c r="BK15" s="393">
        <f t="shared" ca="1" si="34"/>
        <v>0</v>
      </c>
      <c r="BL15" s="381">
        <f t="shared" ca="1" si="35"/>
        <v>0</v>
      </c>
      <c r="BM15" s="381">
        <f t="shared" ca="1" si="36"/>
        <v>0</v>
      </c>
      <c r="BN15" s="381">
        <f t="shared" ca="1" si="37"/>
        <v>0</v>
      </c>
      <c r="BO15" s="381">
        <f t="shared" ca="1" si="38"/>
        <v>0</v>
      </c>
      <c r="BP15" s="397">
        <f t="shared" ca="1" si="39"/>
        <v>0</v>
      </c>
      <c r="BQ15" s="305"/>
      <c r="BR15" s="312" t="str">
        <f t="shared" ca="1" si="40"/>
        <v/>
      </c>
      <c r="BS15" s="381" t="str">
        <f t="shared" ca="1" si="41"/>
        <v/>
      </c>
      <c r="BT15" s="381" t="str">
        <f t="shared" ca="1" si="42"/>
        <v/>
      </c>
      <c r="BU15" s="397" t="str">
        <f t="shared" ca="1" si="43"/>
        <v/>
      </c>
      <c r="BV15" s="305"/>
      <c r="BW15" s="312" t="str">
        <f t="shared" ca="1" si="44"/>
        <v/>
      </c>
      <c r="BX15" s="381" t="str">
        <f t="shared" ca="1" si="45"/>
        <v/>
      </c>
      <c r="BY15" s="397" t="str">
        <f t="shared" ca="1" si="46"/>
        <v/>
      </c>
      <c r="BZ15" s="305"/>
      <c r="CA15" s="393" t="str">
        <f t="shared" ca="1" si="47"/>
        <v/>
      </c>
      <c r="CB15" s="381" t="str">
        <f t="shared" ca="1" si="48"/>
        <v/>
      </c>
      <c r="CC15" s="381" t="str">
        <f t="shared" ca="1" si="49"/>
        <v/>
      </c>
      <c r="CD15" s="147" t="str">
        <f t="shared" ca="1" si="50"/>
        <v>--</v>
      </c>
      <c r="CQ15" s="393">
        <f t="shared" ca="1" si="51"/>
        <v>0</v>
      </c>
      <c r="CR15" s="381">
        <f t="shared" ca="1" si="62"/>
        <v>0</v>
      </c>
      <c r="CS15" s="397">
        <f t="shared" ca="1" si="63"/>
        <v>0</v>
      </c>
      <c r="CU15" s="296">
        <f t="shared" ca="1" si="65"/>
        <v>0</v>
      </c>
      <c r="CV15" s="297" t="str">
        <f t="shared" ca="1" si="74"/>
        <v/>
      </c>
      <c r="CW15" s="297" t="str">
        <f t="shared" ca="1" si="74"/>
        <v/>
      </c>
      <c r="CX15" s="297" t="str">
        <f t="shared" ca="1" si="74"/>
        <v/>
      </c>
      <c r="CY15" s="297" t="str">
        <f t="shared" ca="1" si="74"/>
        <v/>
      </c>
      <c r="CZ15" s="297" t="str">
        <f t="shared" ca="1" si="74"/>
        <v/>
      </c>
      <c r="DA15" s="297" t="str">
        <f t="shared" ca="1" si="74"/>
        <v/>
      </c>
      <c r="DB15" s="297" t="str">
        <f t="shared" ca="1" si="74"/>
        <v/>
      </c>
      <c r="DC15" s="297" t="str">
        <f t="shared" ca="1" si="74"/>
        <v/>
      </c>
      <c r="DD15" s="297" t="str">
        <f t="shared" ca="1" si="74"/>
        <v/>
      </c>
      <c r="DE15" s="297" t="str">
        <f t="shared" ca="1" si="74"/>
        <v/>
      </c>
      <c r="DF15" s="399" t="str">
        <f t="shared" ca="1" si="74"/>
        <v/>
      </c>
      <c r="DH15" s="403" t="str">
        <f t="shared" ca="1" si="53"/>
        <v/>
      </c>
      <c r="DI15" s="300" t="str">
        <f t="shared" ca="1" si="54"/>
        <v/>
      </c>
      <c r="DJ15" s="404">
        <f t="shared" ca="1" si="64"/>
        <v>0</v>
      </c>
      <c r="DK15" s="299" t="str">
        <f t="shared" ca="1" si="55"/>
        <v/>
      </c>
    </row>
    <row r="16" spans="1:115" ht="32.1" customHeight="1" thickTop="1" x14ac:dyDescent="0.2">
      <c r="A16" s="312" t="str">
        <f t="shared" ca="1" si="0"/>
        <v/>
      </c>
      <c r="B16" s="313" t="str">
        <f t="shared" ca="1" si="0"/>
        <v/>
      </c>
      <c r="C16" s="371">
        <f t="shared" ca="1" si="1"/>
        <v>0</v>
      </c>
      <c r="D16" s="361" t="str">
        <f t="shared" ca="1" si="2"/>
        <v/>
      </c>
      <c r="E16" s="314" t="str">
        <f t="shared" ca="1" si="2"/>
        <v/>
      </c>
      <c r="F16" s="314" t="str">
        <f t="shared" ca="1" si="2"/>
        <v/>
      </c>
      <c r="G16" s="313" t="str">
        <f t="shared" ca="1" si="2"/>
        <v/>
      </c>
      <c r="H16" s="346" t="str">
        <f t="shared" ca="1" si="3"/>
        <v>---</v>
      </c>
      <c r="I16" s="312" t="str">
        <f t="shared" ca="1" si="4"/>
        <v/>
      </c>
      <c r="J16" s="313" t="str">
        <f t="shared" ca="1" si="4"/>
        <v/>
      </c>
      <c r="K16" s="313" t="str">
        <f t="shared" ca="1" si="4"/>
        <v/>
      </c>
      <c r="L16" s="321" t="str">
        <f t="shared" ca="1" si="5"/>
        <v>---</v>
      </c>
      <c r="M16" s="457" t="str">
        <f t="shared" ca="1" si="56"/>
        <v/>
      </c>
      <c r="N16" s="316" t="str">
        <f t="shared" ca="1" si="6"/>
        <v/>
      </c>
      <c r="O16" s="313" t="str">
        <f t="shared" ca="1" si="6"/>
        <v/>
      </c>
      <c r="P16" s="321" t="str">
        <f t="shared" ca="1" si="7"/>
        <v>---</v>
      </c>
      <c r="Q16" s="368" t="str">
        <f t="shared" ca="1" si="8"/>
        <v/>
      </c>
      <c r="R16" s="317" t="str">
        <f t="shared" ca="1" si="8"/>
        <v/>
      </c>
      <c r="S16" s="321" t="str">
        <f t="shared" ca="1" si="9"/>
        <v>---</v>
      </c>
      <c r="T16" s="430" t="str">
        <f t="shared" ca="1" si="10"/>
        <v/>
      </c>
      <c r="U16" s="321" t="str">
        <f t="shared" ca="1" si="11"/>
        <v>---</v>
      </c>
      <c r="V16" s="364" t="str">
        <f t="shared" ca="1" si="12"/>
        <v/>
      </c>
      <c r="W16" s="318" t="str">
        <f t="shared" ca="1" si="12"/>
        <v/>
      </c>
      <c r="X16" s="318" t="str">
        <f t="shared" ca="1" si="12"/>
        <v/>
      </c>
      <c r="Y16" s="321" t="str">
        <f t="shared" ca="1" si="13"/>
        <v>---</v>
      </c>
      <c r="Z16" s="312" t="str">
        <f t="shared" ca="1" si="14"/>
        <v/>
      </c>
      <c r="AA16" s="313" t="str">
        <f t="shared" ca="1" si="57"/>
        <v>--</v>
      </c>
      <c r="AB16" s="315" t="str">
        <f t="shared" ca="1" si="15"/>
        <v>---</v>
      </c>
      <c r="AC16" s="321" t="str">
        <f t="shared" ca="1" si="16"/>
        <v>---</v>
      </c>
      <c r="AD16" s="361" t="str">
        <f t="shared" ca="1" si="73"/>
        <v/>
      </c>
      <c r="AE16" s="358" t="str">
        <f t="shared" ca="1" si="73"/>
        <v/>
      </c>
      <c r="AF16" s="312" t="str">
        <f t="shared" ca="1" si="73"/>
        <v/>
      </c>
      <c r="AG16" s="313" t="str">
        <f t="shared" ca="1" si="73"/>
        <v/>
      </c>
      <c r="AH16" s="313" t="str">
        <f t="shared" ca="1" si="73"/>
        <v/>
      </c>
      <c r="AI16" s="313" t="str">
        <f t="shared" ca="1" si="18"/>
        <v/>
      </c>
      <c r="AJ16" s="319">
        <f t="shared" ca="1" si="19"/>
        <v>0</v>
      </c>
      <c r="AK16" s="321" t="str">
        <f ca="1">IF(AJ16=0,"---",(IF(((VLOOKUP(AF16,AuE_Vorgaben!G$25:H$27,2,TRUE))&gt;AJ16),"ok","?")))</f>
        <v>---</v>
      </c>
      <c r="AL16" s="312" t="str">
        <f t="shared" ca="1" si="20"/>
        <v/>
      </c>
      <c r="AM16" s="313" t="str">
        <f t="shared" ca="1" si="20"/>
        <v/>
      </c>
      <c r="AN16" s="313" t="str">
        <f t="shared" ca="1" si="20"/>
        <v/>
      </c>
      <c r="AO16" s="313" t="str">
        <f t="shared" ca="1" si="58"/>
        <v/>
      </c>
      <c r="AP16" s="313" t="str">
        <f t="shared" ca="1" si="21"/>
        <v/>
      </c>
      <c r="AQ16" s="313" t="str">
        <f t="shared" ca="1" si="22"/>
        <v/>
      </c>
      <c r="AR16" s="313" t="str">
        <f t="shared" ca="1" si="22"/>
        <v/>
      </c>
      <c r="AS16" s="313" t="str">
        <f t="shared" ca="1" si="59"/>
        <v/>
      </c>
      <c r="AT16" s="320">
        <f t="shared" ca="1" si="23"/>
        <v>0</v>
      </c>
      <c r="AU16" s="321" t="str">
        <f t="shared" ca="1" si="60"/>
        <v>---</v>
      </c>
      <c r="AV16" s="312" t="str">
        <f t="shared" ca="1" si="24"/>
        <v/>
      </c>
      <c r="AW16" s="313" t="str">
        <f t="shared" ca="1" si="24"/>
        <v/>
      </c>
      <c r="AX16" s="320" t="str">
        <f t="shared" ca="1" si="25"/>
        <v/>
      </c>
      <c r="AY16" s="321" t="str">
        <f t="shared" ca="1" si="26"/>
        <v>---</v>
      </c>
      <c r="AZ16" s="355">
        <f t="shared" ca="1" si="27"/>
        <v>0</v>
      </c>
      <c r="BA16" s="321" t="str">
        <f t="shared" ca="1" si="28"/>
        <v>---</v>
      </c>
      <c r="BB16" s="352" t="str">
        <f t="shared" ca="1" si="29"/>
        <v/>
      </c>
      <c r="BC16" s="321" t="str">
        <f t="shared" ca="1" si="61"/>
        <v>---</v>
      </c>
      <c r="BD16" s="349" t="str">
        <f t="shared" ca="1" si="30"/>
        <v/>
      </c>
      <c r="BE16" s="315" t="str">
        <f t="shared" ca="1" si="31"/>
        <v>---</v>
      </c>
      <c r="BF16" s="320" t="str">
        <f t="shared" ca="1" si="32"/>
        <v/>
      </c>
      <c r="BG16" s="321" t="str">
        <f t="shared" ca="1" si="33"/>
        <v>---</v>
      </c>
      <c r="BI16" s="379" t="s">
        <v>152</v>
      </c>
      <c r="BK16" s="393">
        <f t="shared" ca="1" si="34"/>
        <v>0</v>
      </c>
      <c r="BL16" s="381">
        <f t="shared" ca="1" si="35"/>
        <v>0</v>
      </c>
      <c r="BM16" s="381">
        <f t="shared" ca="1" si="36"/>
        <v>0</v>
      </c>
      <c r="BN16" s="381">
        <f t="shared" ca="1" si="37"/>
        <v>0</v>
      </c>
      <c r="BO16" s="381">
        <f t="shared" ca="1" si="38"/>
        <v>0</v>
      </c>
      <c r="BP16" s="397">
        <f t="shared" ca="1" si="39"/>
        <v>0</v>
      </c>
      <c r="BQ16" s="305"/>
      <c r="BR16" s="312" t="str">
        <f t="shared" ca="1" si="40"/>
        <v/>
      </c>
      <c r="BS16" s="381" t="str">
        <f t="shared" ca="1" si="41"/>
        <v/>
      </c>
      <c r="BT16" s="381" t="str">
        <f t="shared" ca="1" si="42"/>
        <v/>
      </c>
      <c r="BU16" s="397" t="str">
        <f t="shared" ca="1" si="43"/>
        <v/>
      </c>
      <c r="BV16" s="305"/>
      <c r="BW16" s="312" t="str">
        <f t="shared" ca="1" si="44"/>
        <v/>
      </c>
      <c r="BX16" s="381" t="str">
        <f t="shared" ca="1" si="45"/>
        <v/>
      </c>
      <c r="BY16" s="397" t="str">
        <f t="shared" ca="1" si="46"/>
        <v/>
      </c>
      <c r="BZ16" s="305"/>
      <c r="CA16" s="393" t="str">
        <f t="shared" ca="1" si="47"/>
        <v/>
      </c>
      <c r="CB16" s="381" t="str">
        <f t="shared" ca="1" si="48"/>
        <v/>
      </c>
      <c r="CC16" s="381" t="str">
        <f t="shared" ca="1" si="49"/>
        <v/>
      </c>
      <c r="CD16" s="147" t="str">
        <f t="shared" ca="1" si="50"/>
        <v>--</v>
      </c>
      <c r="CG16" s="497" t="s">
        <v>415</v>
      </c>
      <c r="CH16" s="498"/>
      <c r="CI16" s="498"/>
      <c r="CJ16" s="498"/>
      <c r="CK16" s="498"/>
      <c r="CL16" s="498"/>
      <c r="CM16" s="498"/>
      <c r="CN16" s="499"/>
      <c r="CQ16" s="393">
        <f t="shared" ca="1" si="51"/>
        <v>0</v>
      </c>
      <c r="CR16" s="381">
        <f t="shared" ca="1" si="62"/>
        <v>0</v>
      </c>
      <c r="CS16" s="397">
        <f t="shared" ca="1" si="63"/>
        <v>0</v>
      </c>
      <c r="CU16" s="296">
        <f t="shared" ca="1" si="65"/>
        <v>0</v>
      </c>
      <c r="CV16" s="297" t="str">
        <f t="shared" ca="1" si="74"/>
        <v/>
      </c>
      <c r="CW16" s="297" t="str">
        <f t="shared" ca="1" si="74"/>
        <v/>
      </c>
      <c r="CX16" s="297" t="str">
        <f t="shared" ca="1" si="74"/>
        <v/>
      </c>
      <c r="CY16" s="297" t="str">
        <f t="shared" ca="1" si="74"/>
        <v/>
      </c>
      <c r="CZ16" s="297" t="str">
        <f t="shared" ca="1" si="74"/>
        <v/>
      </c>
      <c r="DA16" s="297" t="str">
        <f t="shared" ca="1" si="74"/>
        <v/>
      </c>
      <c r="DB16" s="297" t="str">
        <f t="shared" ca="1" si="74"/>
        <v/>
      </c>
      <c r="DC16" s="297" t="str">
        <f t="shared" ca="1" si="74"/>
        <v/>
      </c>
      <c r="DD16" s="297" t="str">
        <f t="shared" ca="1" si="74"/>
        <v/>
      </c>
      <c r="DE16" s="297" t="str">
        <f t="shared" ca="1" si="74"/>
        <v/>
      </c>
      <c r="DF16" s="399" t="str">
        <f t="shared" ca="1" si="74"/>
        <v/>
      </c>
      <c r="DH16" s="403" t="str">
        <f t="shared" ca="1" si="53"/>
        <v/>
      </c>
      <c r="DI16" s="300" t="str">
        <f t="shared" ca="1" si="54"/>
        <v/>
      </c>
      <c r="DJ16" s="404">
        <f t="shared" ca="1" si="64"/>
        <v>0</v>
      </c>
      <c r="DK16" s="299" t="str">
        <f t="shared" ca="1" si="55"/>
        <v/>
      </c>
    </row>
    <row r="17" spans="1:115" ht="32.1" customHeight="1" x14ac:dyDescent="0.2">
      <c r="A17" s="312" t="str">
        <f t="shared" ca="1" si="0"/>
        <v/>
      </c>
      <c r="B17" s="313" t="str">
        <f t="shared" ca="1" si="0"/>
        <v/>
      </c>
      <c r="C17" s="371">
        <f t="shared" ca="1" si="1"/>
        <v>0</v>
      </c>
      <c r="D17" s="361" t="str">
        <f t="shared" ca="1" si="2"/>
        <v/>
      </c>
      <c r="E17" s="314" t="str">
        <f t="shared" ca="1" si="2"/>
        <v/>
      </c>
      <c r="F17" s="314" t="str">
        <f t="shared" ca="1" si="2"/>
        <v/>
      </c>
      <c r="G17" s="313" t="str">
        <f t="shared" ca="1" si="2"/>
        <v/>
      </c>
      <c r="H17" s="346" t="str">
        <f t="shared" ca="1" si="3"/>
        <v>---</v>
      </c>
      <c r="I17" s="312" t="str">
        <f t="shared" ca="1" si="4"/>
        <v/>
      </c>
      <c r="J17" s="313" t="str">
        <f t="shared" ca="1" si="4"/>
        <v/>
      </c>
      <c r="K17" s="313" t="str">
        <f t="shared" ca="1" si="4"/>
        <v/>
      </c>
      <c r="L17" s="321" t="str">
        <f t="shared" ca="1" si="5"/>
        <v>---</v>
      </c>
      <c r="M17" s="457" t="str">
        <f t="shared" ca="1" si="56"/>
        <v/>
      </c>
      <c r="N17" s="316" t="str">
        <f t="shared" ca="1" si="6"/>
        <v/>
      </c>
      <c r="O17" s="313" t="str">
        <f t="shared" ca="1" si="6"/>
        <v/>
      </c>
      <c r="P17" s="321" t="str">
        <f t="shared" ca="1" si="7"/>
        <v>---</v>
      </c>
      <c r="Q17" s="368" t="str">
        <f t="shared" ca="1" si="8"/>
        <v/>
      </c>
      <c r="R17" s="317" t="str">
        <f t="shared" ca="1" si="8"/>
        <v/>
      </c>
      <c r="S17" s="321" t="str">
        <f t="shared" ca="1" si="9"/>
        <v>---</v>
      </c>
      <c r="T17" s="430" t="str">
        <f t="shared" ca="1" si="10"/>
        <v/>
      </c>
      <c r="U17" s="321" t="str">
        <f t="shared" ca="1" si="11"/>
        <v>---</v>
      </c>
      <c r="V17" s="364" t="str">
        <f t="shared" ca="1" si="12"/>
        <v/>
      </c>
      <c r="W17" s="318" t="str">
        <f t="shared" ca="1" si="12"/>
        <v/>
      </c>
      <c r="X17" s="318" t="str">
        <f t="shared" ca="1" si="12"/>
        <v/>
      </c>
      <c r="Y17" s="321" t="str">
        <f t="shared" ca="1" si="13"/>
        <v>---</v>
      </c>
      <c r="Z17" s="312" t="str">
        <f t="shared" ca="1" si="14"/>
        <v/>
      </c>
      <c r="AA17" s="313" t="str">
        <f t="shared" ca="1" si="57"/>
        <v>--</v>
      </c>
      <c r="AB17" s="315" t="str">
        <f t="shared" ca="1" si="15"/>
        <v>---</v>
      </c>
      <c r="AC17" s="321" t="str">
        <f t="shared" ca="1" si="16"/>
        <v>---</v>
      </c>
      <c r="AD17" s="361" t="str">
        <f t="shared" ca="1" si="73"/>
        <v/>
      </c>
      <c r="AE17" s="358" t="str">
        <f t="shared" ca="1" si="73"/>
        <v/>
      </c>
      <c r="AF17" s="312" t="str">
        <f t="shared" ca="1" si="73"/>
        <v/>
      </c>
      <c r="AG17" s="313" t="str">
        <f t="shared" ca="1" si="73"/>
        <v/>
      </c>
      <c r="AH17" s="313" t="str">
        <f t="shared" ca="1" si="73"/>
        <v/>
      </c>
      <c r="AI17" s="313" t="str">
        <f t="shared" ca="1" si="18"/>
        <v/>
      </c>
      <c r="AJ17" s="319">
        <f t="shared" ca="1" si="19"/>
        <v>0</v>
      </c>
      <c r="AK17" s="321" t="str">
        <f ca="1">IF(AJ17=0,"---",(IF(((VLOOKUP(AF17,AuE_Vorgaben!G$25:H$27,2,TRUE))&gt;AJ17),"ok","?")))</f>
        <v>---</v>
      </c>
      <c r="AL17" s="312" t="str">
        <f t="shared" ca="1" si="20"/>
        <v/>
      </c>
      <c r="AM17" s="313" t="str">
        <f t="shared" ca="1" si="20"/>
        <v/>
      </c>
      <c r="AN17" s="313" t="str">
        <f t="shared" ca="1" si="20"/>
        <v/>
      </c>
      <c r="AO17" s="313" t="str">
        <f t="shared" ca="1" si="58"/>
        <v/>
      </c>
      <c r="AP17" s="313" t="str">
        <f t="shared" ca="1" si="21"/>
        <v/>
      </c>
      <c r="AQ17" s="313" t="str">
        <f t="shared" ca="1" si="22"/>
        <v/>
      </c>
      <c r="AR17" s="313" t="str">
        <f t="shared" ca="1" si="22"/>
        <v/>
      </c>
      <c r="AS17" s="313" t="str">
        <f t="shared" ca="1" si="59"/>
        <v/>
      </c>
      <c r="AT17" s="320">
        <f t="shared" ca="1" si="23"/>
        <v>0</v>
      </c>
      <c r="AU17" s="321" t="str">
        <f t="shared" ca="1" si="60"/>
        <v>---</v>
      </c>
      <c r="AV17" s="312" t="str">
        <f t="shared" ca="1" si="24"/>
        <v/>
      </c>
      <c r="AW17" s="313" t="str">
        <f t="shared" ca="1" si="24"/>
        <v/>
      </c>
      <c r="AX17" s="320" t="str">
        <f t="shared" ca="1" si="25"/>
        <v/>
      </c>
      <c r="AY17" s="321" t="str">
        <f t="shared" ca="1" si="26"/>
        <v>---</v>
      </c>
      <c r="AZ17" s="355">
        <f t="shared" ca="1" si="27"/>
        <v>0</v>
      </c>
      <c r="BA17" s="321" t="str">
        <f t="shared" ca="1" si="28"/>
        <v>---</v>
      </c>
      <c r="BB17" s="352" t="str">
        <f t="shared" ca="1" si="29"/>
        <v/>
      </c>
      <c r="BC17" s="321" t="str">
        <f t="shared" ca="1" si="61"/>
        <v>---</v>
      </c>
      <c r="BD17" s="349" t="str">
        <f t="shared" ca="1" si="30"/>
        <v/>
      </c>
      <c r="BE17" s="315" t="str">
        <f t="shared" ca="1" si="31"/>
        <v>---</v>
      </c>
      <c r="BF17" s="320" t="str">
        <f t="shared" ca="1" si="32"/>
        <v/>
      </c>
      <c r="BG17" s="321" t="str">
        <f t="shared" ca="1" si="33"/>
        <v>---</v>
      </c>
      <c r="BI17" s="379" t="s">
        <v>153</v>
      </c>
      <c r="BK17" s="393">
        <f t="shared" ca="1" si="34"/>
        <v>0</v>
      </c>
      <c r="BL17" s="381">
        <f t="shared" ca="1" si="35"/>
        <v>0</v>
      </c>
      <c r="BM17" s="381">
        <f t="shared" ca="1" si="36"/>
        <v>0</v>
      </c>
      <c r="BN17" s="381">
        <f t="shared" ca="1" si="37"/>
        <v>0</v>
      </c>
      <c r="BO17" s="381">
        <f t="shared" ca="1" si="38"/>
        <v>0</v>
      </c>
      <c r="BP17" s="397">
        <f t="shared" ca="1" si="39"/>
        <v>0</v>
      </c>
      <c r="BQ17" s="305"/>
      <c r="BR17" s="312" t="str">
        <f t="shared" ca="1" si="40"/>
        <v/>
      </c>
      <c r="BS17" s="381" t="str">
        <f t="shared" ca="1" si="41"/>
        <v/>
      </c>
      <c r="BT17" s="381" t="str">
        <f t="shared" ca="1" si="42"/>
        <v/>
      </c>
      <c r="BU17" s="397" t="str">
        <f t="shared" ca="1" si="43"/>
        <v/>
      </c>
      <c r="BV17" s="305"/>
      <c r="BW17" s="312" t="str">
        <f t="shared" ca="1" si="44"/>
        <v/>
      </c>
      <c r="BX17" s="381" t="str">
        <f t="shared" ca="1" si="45"/>
        <v/>
      </c>
      <c r="BY17" s="397" t="str">
        <f t="shared" ca="1" si="46"/>
        <v/>
      </c>
      <c r="BZ17" s="305"/>
      <c r="CA17" s="393" t="str">
        <f t="shared" ca="1" si="47"/>
        <v/>
      </c>
      <c r="CB17" s="381" t="str">
        <f t="shared" ca="1" si="48"/>
        <v/>
      </c>
      <c r="CC17" s="381" t="str">
        <f t="shared" ca="1" si="49"/>
        <v/>
      </c>
      <c r="CD17" s="147" t="str">
        <f t="shared" ca="1" si="50"/>
        <v>--</v>
      </c>
      <c r="CG17" s="490" t="s">
        <v>368</v>
      </c>
      <c r="CH17" s="491"/>
      <c r="CI17" s="491"/>
      <c r="CJ17" s="313">
        <f ca="1">CN14</f>
        <v>0</v>
      </c>
      <c r="CK17" s="491" t="s">
        <v>416</v>
      </c>
      <c r="CL17" s="491"/>
      <c r="CM17" s="491"/>
      <c r="CN17" s="388" t="e">
        <f ca="1">CG29-CN14</f>
        <v>#N/A</v>
      </c>
      <c r="CQ17" s="393">
        <f t="shared" ca="1" si="51"/>
        <v>0</v>
      </c>
      <c r="CR17" s="381">
        <f t="shared" ca="1" si="62"/>
        <v>0</v>
      </c>
      <c r="CS17" s="397">
        <f t="shared" ca="1" si="63"/>
        <v>0</v>
      </c>
      <c r="CU17" s="296">
        <f t="shared" ca="1" si="65"/>
        <v>0</v>
      </c>
      <c r="CV17" s="297" t="str">
        <f t="shared" ca="1" si="74"/>
        <v/>
      </c>
      <c r="CW17" s="297" t="str">
        <f t="shared" ca="1" si="74"/>
        <v/>
      </c>
      <c r="CX17" s="297" t="str">
        <f t="shared" ca="1" si="74"/>
        <v/>
      </c>
      <c r="CY17" s="297" t="str">
        <f t="shared" ca="1" si="74"/>
        <v/>
      </c>
      <c r="CZ17" s="297" t="str">
        <f t="shared" ca="1" si="74"/>
        <v/>
      </c>
      <c r="DA17" s="297" t="str">
        <f t="shared" ca="1" si="74"/>
        <v/>
      </c>
      <c r="DB17" s="297" t="str">
        <f t="shared" ca="1" si="74"/>
        <v/>
      </c>
      <c r="DC17" s="297" t="str">
        <f t="shared" ca="1" si="74"/>
        <v/>
      </c>
      <c r="DD17" s="297" t="str">
        <f t="shared" ca="1" si="74"/>
        <v/>
      </c>
      <c r="DE17" s="297" t="str">
        <f t="shared" ca="1" si="74"/>
        <v/>
      </c>
      <c r="DF17" s="399" t="str">
        <f t="shared" ca="1" si="74"/>
        <v/>
      </c>
      <c r="DH17" s="403" t="str">
        <f t="shared" ca="1" si="53"/>
        <v/>
      </c>
      <c r="DI17" s="300" t="str">
        <f t="shared" ca="1" si="54"/>
        <v/>
      </c>
      <c r="DJ17" s="404">
        <f t="shared" ca="1" si="64"/>
        <v>0</v>
      </c>
      <c r="DK17" s="299" t="str">
        <f t="shared" ca="1" si="55"/>
        <v/>
      </c>
    </row>
    <row r="18" spans="1:115" ht="32.1" customHeight="1" x14ac:dyDescent="0.2">
      <c r="A18" s="312" t="str">
        <f t="shared" ca="1" si="0"/>
        <v/>
      </c>
      <c r="B18" s="313" t="str">
        <f t="shared" ca="1" si="0"/>
        <v/>
      </c>
      <c r="C18" s="371">
        <f t="shared" ca="1" si="1"/>
        <v>0</v>
      </c>
      <c r="D18" s="361" t="str">
        <f t="shared" ca="1" si="2"/>
        <v/>
      </c>
      <c r="E18" s="314" t="str">
        <f t="shared" ca="1" si="2"/>
        <v/>
      </c>
      <c r="F18" s="314" t="str">
        <f t="shared" ca="1" si="2"/>
        <v/>
      </c>
      <c r="G18" s="313" t="str">
        <f t="shared" ca="1" si="2"/>
        <v/>
      </c>
      <c r="H18" s="346" t="str">
        <f t="shared" ca="1" si="3"/>
        <v>---</v>
      </c>
      <c r="I18" s="312" t="str">
        <f t="shared" ca="1" si="4"/>
        <v/>
      </c>
      <c r="J18" s="313" t="str">
        <f t="shared" ca="1" si="4"/>
        <v/>
      </c>
      <c r="K18" s="313" t="str">
        <f t="shared" ca="1" si="4"/>
        <v/>
      </c>
      <c r="L18" s="321" t="str">
        <f t="shared" ca="1" si="5"/>
        <v>---</v>
      </c>
      <c r="M18" s="457" t="str">
        <f t="shared" ca="1" si="56"/>
        <v/>
      </c>
      <c r="N18" s="316" t="str">
        <f t="shared" ca="1" si="6"/>
        <v/>
      </c>
      <c r="O18" s="313" t="str">
        <f t="shared" ca="1" si="6"/>
        <v/>
      </c>
      <c r="P18" s="321" t="str">
        <f t="shared" ca="1" si="7"/>
        <v>---</v>
      </c>
      <c r="Q18" s="368" t="str">
        <f t="shared" ca="1" si="8"/>
        <v/>
      </c>
      <c r="R18" s="317" t="str">
        <f t="shared" ca="1" si="8"/>
        <v/>
      </c>
      <c r="S18" s="321" t="str">
        <f t="shared" ca="1" si="9"/>
        <v>---</v>
      </c>
      <c r="T18" s="430" t="str">
        <f t="shared" ca="1" si="10"/>
        <v/>
      </c>
      <c r="U18" s="321" t="str">
        <f t="shared" ca="1" si="11"/>
        <v>---</v>
      </c>
      <c r="V18" s="364" t="str">
        <f t="shared" ca="1" si="12"/>
        <v/>
      </c>
      <c r="W18" s="318" t="str">
        <f t="shared" ca="1" si="12"/>
        <v/>
      </c>
      <c r="X18" s="318" t="str">
        <f t="shared" ca="1" si="12"/>
        <v/>
      </c>
      <c r="Y18" s="321" t="str">
        <f t="shared" ca="1" si="13"/>
        <v>---</v>
      </c>
      <c r="Z18" s="312" t="str">
        <f t="shared" ca="1" si="14"/>
        <v/>
      </c>
      <c r="AA18" s="313" t="str">
        <f t="shared" ca="1" si="57"/>
        <v>--</v>
      </c>
      <c r="AB18" s="315" t="str">
        <f t="shared" ca="1" si="15"/>
        <v>---</v>
      </c>
      <c r="AC18" s="321" t="str">
        <f t="shared" ca="1" si="16"/>
        <v>---</v>
      </c>
      <c r="AD18" s="361" t="str">
        <f t="shared" ca="1" si="73"/>
        <v/>
      </c>
      <c r="AE18" s="358" t="str">
        <f t="shared" ca="1" si="73"/>
        <v/>
      </c>
      <c r="AF18" s="312" t="str">
        <f t="shared" ca="1" si="73"/>
        <v/>
      </c>
      <c r="AG18" s="313" t="str">
        <f t="shared" ca="1" si="73"/>
        <v/>
      </c>
      <c r="AH18" s="313" t="str">
        <f t="shared" ca="1" si="73"/>
        <v/>
      </c>
      <c r="AI18" s="313" t="str">
        <f t="shared" ca="1" si="18"/>
        <v/>
      </c>
      <c r="AJ18" s="319">
        <f t="shared" ca="1" si="19"/>
        <v>0</v>
      </c>
      <c r="AK18" s="321" t="str">
        <f ca="1">IF(AJ18=0,"---",(IF(((VLOOKUP(AF18,AuE_Vorgaben!G$25:H$27,2,TRUE))&gt;AJ18),"ok","?")))</f>
        <v>---</v>
      </c>
      <c r="AL18" s="312" t="str">
        <f t="shared" ca="1" si="20"/>
        <v/>
      </c>
      <c r="AM18" s="313" t="str">
        <f t="shared" ca="1" si="20"/>
        <v/>
      </c>
      <c r="AN18" s="313" t="str">
        <f t="shared" ca="1" si="20"/>
        <v/>
      </c>
      <c r="AO18" s="313" t="str">
        <f t="shared" ca="1" si="58"/>
        <v/>
      </c>
      <c r="AP18" s="313" t="str">
        <f t="shared" ca="1" si="21"/>
        <v/>
      </c>
      <c r="AQ18" s="313" t="str">
        <f t="shared" ca="1" si="22"/>
        <v/>
      </c>
      <c r="AR18" s="313" t="str">
        <f t="shared" ca="1" si="22"/>
        <v/>
      </c>
      <c r="AS18" s="313" t="str">
        <f t="shared" ca="1" si="59"/>
        <v/>
      </c>
      <c r="AT18" s="320">
        <f t="shared" ca="1" si="23"/>
        <v>0</v>
      </c>
      <c r="AU18" s="321" t="str">
        <f t="shared" ca="1" si="60"/>
        <v>---</v>
      </c>
      <c r="AV18" s="312" t="str">
        <f t="shared" ca="1" si="24"/>
        <v/>
      </c>
      <c r="AW18" s="313" t="str">
        <f t="shared" ca="1" si="24"/>
        <v/>
      </c>
      <c r="AX18" s="320" t="str">
        <f t="shared" ca="1" si="25"/>
        <v/>
      </c>
      <c r="AY18" s="321" t="str">
        <f t="shared" ca="1" si="26"/>
        <v>---</v>
      </c>
      <c r="AZ18" s="355">
        <f t="shared" ca="1" si="27"/>
        <v>0</v>
      </c>
      <c r="BA18" s="321" t="str">
        <f t="shared" ca="1" si="28"/>
        <v>---</v>
      </c>
      <c r="BB18" s="352" t="str">
        <f t="shared" ca="1" si="29"/>
        <v/>
      </c>
      <c r="BC18" s="321" t="str">
        <f t="shared" ca="1" si="61"/>
        <v>---</v>
      </c>
      <c r="BD18" s="349" t="str">
        <f t="shared" ca="1" si="30"/>
        <v/>
      </c>
      <c r="BE18" s="315" t="str">
        <f t="shared" ca="1" si="31"/>
        <v>---</v>
      </c>
      <c r="BF18" s="320" t="str">
        <f t="shared" ca="1" si="32"/>
        <v/>
      </c>
      <c r="BG18" s="321" t="str">
        <f t="shared" ca="1" si="33"/>
        <v>---</v>
      </c>
      <c r="BI18" s="379" t="s">
        <v>154</v>
      </c>
      <c r="BK18" s="393">
        <f t="shared" ca="1" si="34"/>
        <v>0</v>
      </c>
      <c r="BL18" s="381">
        <f t="shared" ca="1" si="35"/>
        <v>0</v>
      </c>
      <c r="BM18" s="381">
        <f t="shared" ca="1" si="36"/>
        <v>0</v>
      </c>
      <c r="BN18" s="381">
        <f t="shared" ca="1" si="37"/>
        <v>0</v>
      </c>
      <c r="BO18" s="381">
        <f t="shared" ca="1" si="38"/>
        <v>0</v>
      </c>
      <c r="BP18" s="397">
        <f t="shared" ca="1" si="39"/>
        <v>0</v>
      </c>
      <c r="BQ18" s="305"/>
      <c r="BR18" s="312" t="str">
        <f t="shared" ca="1" si="40"/>
        <v/>
      </c>
      <c r="BS18" s="381" t="str">
        <f t="shared" ca="1" si="41"/>
        <v/>
      </c>
      <c r="BT18" s="381" t="str">
        <f t="shared" ca="1" si="42"/>
        <v/>
      </c>
      <c r="BU18" s="397" t="str">
        <f t="shared" ca="1" si="43"/>
        <v/>
      </c>
      <c r="BV18" s="305"/>
      <c r="BW18" s="312" t="str">
        <f t="shared" ca="1" si="44"/>
        <v/>
      </c>
      <c r="BX18" s="381" t="str">
        <f t="shared" ca="1" si="45"/>
        <v/>
      </c>
      <c r="BY18" s="397" t="str">
        <f t="shared" ca="1" si="46"/>
        <v/>
      </c>
      <c r="BZ18" s="305"/>
      <c r="CA18" s="393" t="str">
        <f t="shared" ca="1" si="47"/>
        <v/>
      </c>
      <c r="CB18" s="381" t="str">
        <f t="shared" ca="1" si="48"/>
        <v/>
      </c>
      <c r="CC18" s="381" t="str">
        <f t="shared" ca="1" si="49"/>
        <v/>
      </c>
      <c r="CD18" s="147" t="str">
        <f t="shared" ca="1" si="50"/>
        <v>--</v>
      </c>
      <c r="CG18" s="312" t="s">
        <v>381</v>
      </c>
      <c r="CH18" s="320" t="e">
        <f ca="1">CH7/$CI$5</f>
        <v>#DIV/0!</v>
      </c>
      <c r="CI18" s="313" t="s">
        <v>387</v>
      </c>
      <c r="CJ18" s="320" t="e">
        <f ca="1">CJ7/$CI$5</f>
        <v>#DIV/0!</v>
      </c>
      <c r="CK18" s="313" t="s">
        <v>395</v>
      </c>
      <c r="CL18" s="320" t="e">
        <f ca="1">CL7/$CI$5</f>
        <v>#DIV/0!</v>
      </c>
      <c r="CM18" s="313" t="s">
        <v>404</v>
      </c>
      <c r="CN18" s="389" t="e">
        <f ca="1">CN7/$CI$5</f>
        <v>#DIV/0!</v>
      </c>
      <c r="CQ18" s="393">
        <f t="shared" ca="1" si="51"/>
        <v>0</v>
      </c>
      <c r="CR18" s="381">
        <f t="shared" ca="1" si="62"/>
        <v>0</v>
      </c>
      <c r="CS18" s="397">
        <f t="shared" ca="1" si="63"/>
        <v>0</v>
      </c>
      <c r="CU18" s="296">
        <f t="shared" ca="1" si="65"/>
        <v>0</v>
      </c>
      <c r="CV18" s="297" t="str">
        <f t="shared" ca="1" si="74"/>
        <v/>
      </c>
      <c r="CW18" s="297" t="str">
        <f t="shared" ca="1" si="74"/>
        <v/>
      </c>
      <c r="CX18" s="297" t="str">
        <f t="shared" ca="1" si="74"/>
        <v/>
      </c>
      <c r="CY18" s="297" t="str">
        <f t="shared" ca="1" si="74"/>
        <v/>
      </c>
      <c r="CZ18" s="297" t="str">
        <f t="shared" ca="1" si="74"/>
        <v/>
      </c>
      <c r="DA18" s="297" t="str">
        <f t="shared" ca="1" si="74"/>
        <v/>
      </c>
      <c r="DB18" s="297" t="str">
        <f t="shared" ca="1" si="74"/>
        <v/>
      </c>
      <c r="DC18" s="297" t="str">
        <f t="shared" ca="1" si="74"/>
        <v/>
      </c>
      <c r="DD18" s="297" t="str">
        <f t="shared" ca="1" si="74"/>
        <v/>
      </c>
      <c r="DE18" s="297" t="str">
        <f t="shared" ca="1" si="74"/>
        <v/>
      </c>
      <c r="DF18" s="399" t="str">
        <f t="shared" ca="1" si="74"/>
        <v/>
      </c>
      <c r="DH18" s="403" t="str">
        <f t="shared" ca="1" si="53"/>
        <v/>
      </c>
      <c r="DI18" s="300" t="str">
        <f t="shared" ca="1" si="54"/>
        <v/>
      </c>
      <c r="DJ18" s="404">
        <f t="shared" ca="1" si="64"/>
        <v>0</v>
      </c>
      <c r="DK18" s="299" t="str">
        <f t="shared" ca="1" si="55"/>
        <v/>
      </c>
    </row>
    <row r="19" spans="1:115" ht="32.1" customHeight="1" x14ac:dyDescent="0.2">
      <c r="A19" s="312" t="str">
        <f t="shared" ca="1" si="0"/>
        <v/>
      </c>
      <c r="B19" s="313" t="str">
        <f t="shared" ca="1" si="0"/>
        <v/>
      </c>
      <c r="C19" s="371">
        <f t="shared" ca="1" si="1"/>
        <v>0</v>
      </c>
      <c r="D19" s="361" t="str">
        <f t="shared" ca="1" si="2"/>
        <v/>
      </c>
      <c r="E19" s="314" t="str">
        <f t="shared" ca="1" si="2"/>
        <v/>
      </c>
      <c r="F19" s="314" t="str">
        <f t="shared" ca="1" si="2"/>
        <v/>
      </c>
      <c r="G19" s="313" t="str">
        <f t="shared" ca="1" si="2"/>
        <v/>
      </c>
      <c r="H19" s="346" t="str">
        <f t="shared" ca="1" si="3"/>
        <v>---</v>
      </c>
      <c r="I19" s="312" t="str">
        <f t="shared" ca="1" si="4"/>
        <v/>
      </c>
      <c r="J19" s="313" t="str">
        <f t="shared" ca="1" si="4"/>
        <v/>
      </c>
      <c r="K19" s="313" t="str">
        <f t="shared" ca="1" si="4"/>
        <v/>
      </c>
      <c r="L19" s="321" t="str">
        <f t="shared" ca="1" si="5"/>
        <v>---</v>
      </c>
      <c r="M19" s="457" t="str">
        <f t="shared" ca="1" si="56"/>
        <v/>
      </c>
      <c r="N19" s="316" t="str">
        <f t="shared" ca="1" si="6"/>
        <v/>
      </c>
      <c r="O19" s="313" t="str">
        <f t="shared" ca="1" si="6"/>
        <v/>
      </c>
      <c r="P19" s="321" t="str">
        <f t="shared" ca="1" si="7"/>
        <v>---</v>
      </c>
      <c r="Q19" s="368" t="str">
        <f t="shared" ca="1" si="8"/>
        <v/>
      </c>
      <c r="R19" s="317" t="str">
        <f t="shared" ca="1" si="8"/>
        <v/>
      </c>
      <c r="S19" s="321" t="str">
        <f t="shared" ca="1" si="9"/>
        <v>---</v>
      </c>
      <c r="T19" s="430" t="str">
        <f t="shared" ca="1" si="10"/>
        <v/>
      </c>
      <c r="U19" s="321" t="str">
        <f t="shared" ca="1" si="11"/>
        <v>---</v>
      </c>
      <c r="V19" s="364" t="str">
        <f t="shared" ca="1" si="12"/>
        <v/>
      </c>
      <c r="W19" s="318" t="str">
        <f t="shared" ca="1" si="12"/>
        <v/>
      </c>
      <c r="X19" s="318" t="str">
        <f t="shared" ca="1" si="12"/>
        <v/>
      </c>
      <c r="Y19" s="321" t="str">
        <f t="shared" ca="1" si="13"/>
        <v>---</v>
      </c>
      <c r="Z19" s="312" t="str">
        <f t="shared" ca="1" si="14"/>
        <v/>
      </c>
      <c r="AA19" s="313" t="str">
        <f t="shared" ca="1" si="57"/>
        <v>--</v>
      </c>
      <c r="AB19" s="315" t="str">
        <f t="shared" ca="1" si="15"/>
        <v>---</v>
      </c>
      <c r="AC19" s="321" t="str">
        <f t="shared" ca="1" si="16"/>
        <v>---</v>
      </c>
      <c r="AD19" s="361" t="str">
        <f t="shared" ca="1" si="73"/>
        <v/>
      </c>
      <c r="AE19" s="358" t="str">
        <f t="shared" ca="1" si="73"/>
        <v/>
      </c>
      <c r="AF19" s="312" t="str">
        <f t="shared" ca="1" si="73"/>
        <v/>
      </c>
      <c r="AG19" s="313" t="str">
        <f t="shared" ca="1" si="73"/>
        <v/>
      </c>
      <c r="AH19" s="313" t="str">
        <f t="shared" ca="1" si="73"/>
        <v/>
      </c>
      <c r="AI19" s="313" t="str">
        <f t="shared" ca="1" si="18"/>
        <v/>
      </c>
      <c r="AJ19" s="319">
        <f t="shared" ca="1" si="19"/>
        <v>0</v>
      </c>
      <c r="AK19" s="321" t="str">
        <f ca="1">IF(AJ19=0,"---",(IF(((VLOOKUP(AF19,AuE_Vorgaben!G$25:H$27,2,TRUE))&gt;AJ19),"ok","?")))</f>
        <v>---</v>
      </c>
      <c r="AL19" s="312" t="str">
        <f t="shared" ca="1" si="20"/>
        <v/>
      </c>
      <c r="AM19" s="313" t="str">
        <f t="shared" ca="1" si="20"/>
        <v/>
      </c>
      <c r="AN19" s="313" t="str">
        <f t="shared" ca="1" si="20"/>
        <v/>
      </c>
      <c r="AO19" s="313" t="str">
        <f t="shared" ca="1" si="58"/>
        <v/>
      </c>
      <c r="AP19" s="313" t="str">
        <f t="shared" ca="1" si="21"/>
        <v/>
      </c>
      <c r="AQ19" s="313" t="str">
        <f t="shared" ca="1" si="22"/>
        <v/>
      </c>
      <c r="AR19" s="313" t="str">
        <f t="shared" ca="1" si="22"/>
        <v/>
      </c>
      <c r="AS19" s="313" t="str">
        <f t="shared" ca="1" si="59"/>
        <v/>
      </c>
      <c r="AT19" s="320">
        <f t="shared" ca="1" si="23"/>
        <v>0</v>
      </c>
      <c r="AU19" s="321" t="str">
        <f t="shared" ca="1" si="60"/>
        <v>---</v>
      </c>
      <c r="AV19" s="312" t="str">
        <f t="shared" ca="1" si="24"/>
        <v/>
      </c>
      <c r="AW19" s="313" t="str">
        <f t="shared" ca="1" si="24"/>
        <v/>
      </c>
      <c r="AX19" s="320" t="str">
        <f t="shared" ca="1" si="25"/>
        <v/>
      </c>
      <c r="AY19" s="321" t="str">
        <f t="shared" ca="1" si="26"/>
        <v>---</v>
      </c>
      <c r="AZ19" s="355">
        <f t="shared" ca="1" si="27"/>
        <v>0</v>
      </c>
      <c r="BA19" s="321" t="str">
        <f t="shared" ca="1" si="28"/>
        <v>---</v>
      </c>
      <c r="BB19" s="352" t="str">
        <f t="shared" ca="1" si="29"/>
        <v/>
      </c>
      <c r="BC19" s="321" t="str">
        <f t="shared" ca="1" si="61"/>
        <v>---</v>
      </c>
      <c r="BD19" s="349" t="str">
        <f t="shared" ca="1" si="30"/>
        <v/>
      </c>
      <c r="BE19" s="315" t="str">
        <f t="shared" ca="1" si="31"/>
        <v>---</v>
      </c>
      <c r="BF19" s="320" t="str">
        <f t="shared" ca="1" si="32"/>
        <v/>
      </c>
      <c r="BG19" s="321" t="str">
        <f t="shared" ca="1" si="33"/>
        <v>---</v>
      </c>
      <c r="BI19" s="379" t="s">
        <v>155</v>
      </c>
      <c r="BK19" s="393">
        <f t="shared" ca="1" si="34"/>
        <v>0</v>
      </c>
      <c r="BL19" s="381">
        <f t="shared" ca="1" si="35"/>
        <v>0</v>
      </c>
      <c r="BM19" s="381">
        <f t="shared" ca="1" si="36"/>
        <v>0</v>
      </c>
      <c r="BN19" s="381">
        <f t="shared" ca="1" si="37"/>
        <v>0</v>
      </c>
      <c r="BO19" s="381">
        <f t="shared" ca="1" si="38"/>
        <v>0</v>
      </c>
      <c r="BP19" s="397">
        <f t="shared" ca="1" si="39"/>
        <v>0</v>
      </c>
      <c r="BQ19" s="305"/>
      <c r="BR19" s="312" t="str">
        <f t="shared" ca="1" si="40"/>
        <v/>
      </c>
      <c r="BS19" s="381" t="str">
        <f t="shared" ca="1" si="41"/>
        <v/>
      </c>
      <c r="BT19" s="381" t="str">
        <f t="shared" ca="1" si="42"/>
        <v/>
      </c>
      <c r="BU19" s="397" t="str">
        <f t="shared" ca="1" si="43"/>
        <v/>
      </c>
      <c r="BV19" s="305"/>
      <c r="BW19" s="312" t="str">
        <f t="shared" ca="1" si="44"/>
        <v/>
      </c>
      <c r="BX19" s="381" t="str">
        <f t="shared" ca="1" si="45"/>
        <v/>
      </c>
      <c r="BY19" s="397" t="str">
        <f t="shared" ca="1" si="46"/>
        <v/>
      </c>
      <c r="BZ19" s="305"/>
      <c r="CA19" s="393" t="str">
        <f t="shared" ca="1" si="47"/>
        <v/>
      </c>
      <c r="CB19" s="381" t="str">
        <f t="shared" ca="1" si="48"/>
        <v/>
      </c>
      <c r="CC19" s="381" t="str">
        <f t="shared" ca="1" si="49"/>
        <v/>
      </c>
      <c r="CD19" s="147" t="str">
        <f t="shared" ca="1" si="50"/>
        <v>--</v>
      </c>
      <c r="CG19" s="312" t="s">
        <v>382</v>
      </c>
      <c r="CH19" s="320" t="e">
        <f ca="1">CH8/$CI$5</f>
        <v>#DIV/0!</v>
      </c>
      <c r="CI19" s="313" t="s">
        <v>388</v>
      </c>
      <c r="CJ19" s="320" t="e">
        <f ca="1">CJ8/$CI$5</f>
        <v>#DIV/0!</v>
      </c>
      <c r="CK19" s="313" t="s">
        <v>396</v>
      </c>
      <c r="CL19" s="320" t="e">
        <f ca="1">CL8/$CI$5</f>
        <v>#DIV/0!</v>
      </c>
      <c r="CM19" s="313" t="s">
        <v>399</v>
      </c>
      <c r="CN19" s="389" t="e">
        <f ca="1">CN8/$CI$5</f>
        <v>#DIV/0!</v>
      </c>
      <c r="CQ19" s="393">
        <f t="shared" ca="1" si="51"/>
        <v>0</v>
      </c>
      <c r="CR19" s="381">
        <f t="shared" ca="1" si="62"/>
        <v>0</v>
      </c>
      <c r="CS19" s="397">
        <f t="shared" ca="1" si="63"/>
        <v>0</v>
      </c>
      <c r="CU19" s="296">
        <f t="shared" ca="1" si="65"/>
        <v>0</v>
      </c>
      <c r="CV19" s="297" t="str">
        <f t="shared" ca="1" si="74"/>
        <v/>
      </c>
      <c r="CW19" s="297" t="str">
        <f t="shared" ca="1" si="74"/>
        <v/>
      </c>
      <c r="CX19" s="297" t="str">
        <f t="shared" ca="1" si="74"/>
        <v/>
      </c>
      <c r="CY19" s="297" t="str">
        <f t="shared" ca="1" si="74"/>
        <v/>
      </c>
      <c r="CZ19" s="297" t="str">
        <f t="shared" ca="1" si="74"/>
        <v/>
      </c>
      <c r="DA19" s="297" t="str">
        <f t="shared" ca="1" si="74"/>
        <v/>
      </c>
      <c r="DB19" s="297" t="str">
        <f t="shared" ca="1" si="74"/>
        <v/>
      </c>
      <c r="DC19" s="297" t="str">
        <f t="shared" ca="1" si="74"/>
        <v/>
      </c>
      <c r="DD19" s="297" t="str">
        <f t="shared" ca="1" si="74"/>
        <v/>
      </c>
      <c r="DE19" s="297" t="str">
        <f t="shared" ca="1" si="74"/>
        <v/>
      </c>
      <c r="DF19" s="399" t="str">
        <f t="shared" ca="1" si="74"/>
        <v/>
      </c>
      <c r="DH19" s="403" t="str">
        <f t="shared" ca="1" si="53"/>
        <v/>
      </c>
      <c r="DI19" s="300" t="str">
        <f t="shared" ca="1" si="54"/>
        <v/>
      </c>
      <c r="DJ19" s="404">
        <f t="shared" ca="1" si="64"/>
        <v>0</v>
      </c>
      <c r="DK19" s="299" t="str">
        <f t="shared" ca="1" si="55"/>
        <v/>
      </c>
    </row>
    <row r="20" spans="1:115" ht="32.1" customHeight="1" x14ac:dyDescent="0.2">
      <c r="A20" s="312" t="str">
        <f t="shared" ca="1" si="0"/>
        <v/>
      </c>
      <c r="B20" s="313" t="str">
        <f t="shared" ca="1" si="0"/>
        <v/>
      </c>
      <c r="C20" s="371">
        <f t="shared" ca="1" si="1"/>
        <v>0</v>
      </c>
      <c r="D20" s="361" t="str">
        <f t="shared" ca="1" si="2"/>
        <v/>
      </c>
      <c r="E20" s="314" t="str">
        <f t="shared" ca="1" si="2"/>
        <v/>
      </c>
      <c r="F20" s="314" t="str">
        <f t="shared" ca="1" si="2"/>
        <v/>
      </c>
      <c r="G20" s="313" t="str">
        <f t="shared" ca="1" si="2"/>
        <v/>
      </c>
      <c r="H20" s="346" t="str">
        <f t="shared" ca="1" si="3"/>
        <v>---</v>
      </c>
      <c r="I20" s="312" t="str">
        <f t="shared" ca="1" si="4"/>
        <v/>
      </c>
      <c r="J20" s="313" t="str">
        <f t="shared" ca="1" si="4"/>
        <v/>
      </c>
      <c r="K20" s="313" t="str">
        <f t="shared" ca="1" si="4"/>
        <v/>
      </c>
      <c r="L20" s="321" t="str">
        <f t="shared" ca="1" si="5"/>
        <v>---</v>
      </c>
      <c r="M20" s="457" t="str">
        <f t="shared" ca="1" si="56"/>
        <v/>
      </c>
      <c r="N20" s="316" t="str">
        <f t="shared" ca="1" si="6"/>
        <v/>
      </c>
      <c r="O20" s="313" t="str">
        <f t="shared" ca="1" si="6"/>
        <v/>
      </c>
      <c r="P20" s="321" t="str">
        <f t="shared" ca="1" si="7"/>
        <v>---</v>
      </c>
      <c r="Q20" s="368" t="str">
        <f t="shared" ca="1" si="8"/>
        <v/>
      </c>
      <c r="R20" s="317" t="str">
        <f t="shared" ca="1" si="8"/>
        <v/>
      </c>
      <c r="S20" s="321" t="str">
        <f t="shared" ca="1" si="9"/>
        <v>---</v>
      </c>
      <c r="T20" s="430" t="str">
        <f t="shared" ca="1" si="10"/>
        <v/>
      </c>
      <c r="U20" s="321" t="str">
        <f t="shared" ca="1" si="11"/>
        <v>---</v>
      </c>
      <c r="V20" s="364" t="str">
        <f t="shared" ca="1" si="12"/>
        <v/>
      </c>
      <c r="W20" s="318" t="str">
        <f t="shared" ca="1" si="12"/>
        <v/>
      </c>
      <c r="X20" s="318" t="str">
        <f t="shared" ca="1" si="12"/>
        <v/>
      </c>
      <c r="Y20" s="321" t="str">
        <f t="shared" ca="1" si="13"/>
        <v>---</v>
      </c>
      <c r="Z20" s="312" t="str">
        <f t="shared" ca="1" si="14"/>
        <v/>
      </c>
      <c r="AA20" s="313" t="str">
        <f t="shared" ca="1" si="57"/>
        <v>--</v>
      </c>
      <c r="AB20" s="315" t="str">
        <f t="shared" ca="1" si="15"/>
        <v>---</v>
      </c>
      <c r="AC20" s="321" t="str">
        <f t="shared" ca="1" si="16"/>
        <v>---</v>
      </c>
      <c r="AD20" s="361" t="str">
        <f t="shared" ca="1" si="73"/>
        <v/>
      </c>
      <c r="AE20" s="358" t="str">
        <f t="shared" ca="1" si="73"/>
        <v/>
      </c>
      <c r="AF20" s="312" t="str">
        <f t="shared" ca="1" si="73"/>
        <v/>
      </c>
      <c r="AG20" s="313" t="str">
        <f t="shared" ca="1" si="73"/>
        <v/>
      </c>
      <c r="AH20" s="313" t="str">
        <f t="shared" ca="1" si="73"/>
        <v/>
      </c>
      <c r="AI20" s="313" t="str">
        <f t="shared" ca="1" si="18"/>
        <v/>
      </c>
      <c r="AJ20" s="319">
        <f t="shared" ca="1" si="19"/>
        <v>0</v>
      </c>
      <c r="AK20" s="321" t="str">
        <f ca="1">IF(AJ20=0,"---",(IF(((VLOOKUP(AF20,AuE_Vorgaben!G$25:H$27,2,TRUE))&gt;AJ20),"ok","?")))</f>
        <v>---</v>
      </c>
      <c r="AL20" s="312" t="str">
        <f t="shared" ca="1" si="20"/>
        <v/>
      </c>
      <c r="AM20" s="313" t="str">
        <f t="shared" ca="1" si="20"/>
        <v/>
      </c>
      <c r="AN20" s="313" t="str">
        <f t="shared" ca="1" si="20"/>
        <v/>
      </c>
      <c r="AO20" s="313" t="str">
        <f t="shared" ca="1" si="58"/>
        <v/>
      </c>
      <c r="AP20" s="313" t="str">
        <f t="shared" ca="1" si="21"/>
        <v/>
      </c>
      <c r="AQ20" s="313" t="str">
        <f t="shared" ca="1" si="22"/>
        <v/>
      </c>
      <c r="AR20" s="313" t="str">
        <f t="shared" ca="1" si="22"/>
        <v/>
      </c>
      <c r="AS20" s="313" t="str">
        <f t="shared" ca="1" si="59"/>
        <v/>
      </c>
      <c r="AT20" s="320">
        <f t="shared" ca="1" si="23"/>
        <v>0</v>
      </c>
      <c r="AU20" s="321" t="str">
        <f t="shared" ca="1" si="60"/>
        <v>---</v>
      </c>
      <c r="AV20" s="312" t="str">
        <f t="shared" ca="1" si="24"/>
        <v/>
      </c>
      <c r="AW20" s="313" t="str">
        <f t="shared" ca="1" si="24"/>
        <v/>
      </c>
      <c r="AX20" s="320" t="str">
        <f t="shared" ca="1" si="25"/>
        <v/>
      </c>
      <c r="AY20" s="321" t="str">
        <f t="shared" ca="1" si="26"/>
        <v>---</v>
      </c>
      <c r="AZ20" s="355">
        <f t="shared" ca="1" si="27"/>
        <v>0</v>
      </c>
      <c r="BA20" s="321" t="str">
        <f t="shared" ca="1" si="28"/>
        <v>---</v>
      </c>
      <c r="BB20" s="352" t="str">
        <f t="shared" ca="1" si="29"/>
        <v/>
      </c>
      <c r="BC20" s="321" t="str">
        <f t="shared" ca="1" si="61"/>
        <v>---</v>
      </c>
      <c r="BD20" s="349" t="str">
        <f t="shared" ca="1" si="30"/>
        <v/>
      </c>
      <c r="BE20" s="315" t="str">
        <f t="shared" ca="1" si="31"/>
        <v>---</v>
      </c>
      <c r="BF20" s="320" t="str">
        <f t="shared" ca="1" si="32"/>
        <v/>
      </c>
      <c r="BG20" s="321" t="str">
        <f t="shared" ca="1" si="33"/>
        <v>---</v>
      </c>
      <c r="BI20" s="379" t="s">
        <v>156</v>
      </c>
      <c r="BK20" s="393">
        <f t="shared" ca="1" si="34"/>
        <v>0</v>
      </c>
      <c r="BL20" s="381">
        <f t="shared" ca="1" si="35"/>
        <v>0</v>
      </c>
      <c r="BM20" s="381">
        <f t="shared" ca="1" si="36"/>
        <v>0</v>
      </c>
      <c r="BN20" s="381">
        <f t="shared" ca="1" si="37"/>
        <v>0</v>
      </c>
      <c r="BO20" s="381">
        <f t="shared" ca="1" si="38"/>
        <v>0</v>
      </c>
      <c r="BP20" s="397">
        <f t="shared" ca="1" si="39"/>
        <v>0</v>
      </c>
      <c r="BQ20" s="305"/>
      <c r="BR20" s="312" t="str">
        <f t="shared" ca="1" si="40"/>
        <v/>
      </c>
      <c r="BS20" s="381" t="str">
        <f t="shared" ca="1" si="41"/>
        <v/>
      </c>
      <c r="BT20" s="381" t="str">
        <f t="shared" ca="1" si="42"/>
        <v/>
      </c>
      <c r="BU20" s="397" t="str">
        <f t="shared" ca="1" si="43"/>
        <v/>
      </c>
      <c r="BV20" s="305"/>
      <c r="BW20" s="312" t="str">
        <f t="shared" ca="1" si="44"/>
        <v/>
      </c>
      <c r="BX20" s="381" t="str">
        <f t="shared" ca="1" si="45"/>
        <v/>
      </c>
      <c r="BY20" s="397" t="str">
        <f t="shared" ca="1" si="46"/>
        <v/>
      </c>
      <c r="BZ20" s="305"/>
      <c r="CA20" s="393" t="str">
        <f t="shared" ca="1" si="47"/>
        <v/>
      </c>
      <c r="CB20" s="381" t="str">
        <f t="shared" ca="1" si="48"/>
        <v/>
      </c>
      <c r="CC20" s="381" t="str">
        <f t="shared" ca="1" si="49"/>
        <v/>
      </c>
      <c r="CD20" s="147" t="str">
        <f t="shared" ca="1" si="50"/>
        <v>--</v>
      </c>
      <c r="CG20" s="312" t="s">
        <v>383</v>
      </c>
      <c r="CH20" s="320" t="e">
        <f t="shared" ref="CH20:CJ23" ca="1" si="75">CH9/$CI$5</f>
        <v>#DIV/0!</v>
      </c>
      <c r="CI20" s="313" t="s">
        <v>389</v>
      </c>
      <c r="CJ20" s="320" t="e">
        <f t="shared" ca="1" si="75"/>
        <v>#DIV/0!</v>
      </c>
      <c r="CK20" s="313" t="s">
        <v>397</v>
      </c>
      <c r="CL20" s="320" t="e">
        <f t="shared" ref="CL20:CN20" ca="1" si="76">CL9/$CI$5</f>
        <v>#DIV/0!</v>
      </c>
      <c r="CM20" s="313" t="s">
        <v>400</v>
      </c>
      <c r="CN20" s="389" t="e">
        <f t="shared" ca="1" si="76"/>
        <v>#DIV/0!</v>
      </c>
      <c r="CQ20" s="393">
        <f t="shared" ca="1" si="51"/>
        <v>0</v>
      </c>
      <c r="CR20" s="381">
        <f t="shared" ca="1" si="62"/>
        <v>0</v>
      </c>
      <c r="CS20" s="397">
        <f t="shared" ca="1" si="63"/>
        <v>0</v>
      </c>
      <c r="CU20" s="296">
        <f t="shared" ca="1" si="65"/>
        <v>0</v>
      </c>
      <c r="CV20" s="297" t="str">
        <f t="shared" ca="1" si="74"/>
        <v/>
      </c>
      <c r="CW20" s="297" t="str">
        <f t="shared" ca="1" si="74"/>
        <v/>
      </c>
      <c r="CX20" s="297" t="str">
        <f t="shared" ca="1" si="74"/>
        <v/>
      </c>
      <c r="CY20" s="297" t="str">
        <f t="shared" ca="1" si="74"/>
        <v/>
      </c>
      <c r="CZ20" s="297" t="str">
        <f t="shared" ca="1" si="74"/>
        <v/>
      </c>
      <c r="DA20" s="297" t="str">
        <f t="shared" ca="1" si="74"/>
        <v/>
      </c>
      <c r="DB20" s="297" t="str">
        <f t="shared" ca="1" si="74"/>
        <v/>
      </c>
      <c r="DC20" s="297" t="str">
        <f t="shared" ca="1" si="74"/>
        <v/>
      </c>
      <c r="DD20" s="297" t="str">
        <f t="shared" ca="1" si="74"/>
        <v/>
      </c>
      <c r="DE20" s="297" t="str">
        <f t="shared" ca="1" si="74"/>
        <v/>
      </c>
      <c r="DF20" s="399" t="str">
        <f t="shared" ca="1" si="74"/>
        <v/>
      </c>
      <c r="DH20" s="403" t="str">
        <f t="shared" ca="1" si="53"/>
        <v/>
      </c>
      <c r="DI20" s="300" t="str">
        <f t="shared" ca="1" si="54"/>
        <v/>
      </c>
      <c r="DJ20" s="404">
        <f t="shared" ca="1" si="64"/>
        <v>0</v>
      </c>
      <c r="DK20" s="299" t="str">
        <f t="shared" ca="1" si="55"/>
        <v/>
      </c>
    </row>
    <row r="21" spans="1:115" ht="32.1" customHeight="1" x14ac:dyDescent="0.2">
      <c r="A21" s="312" t="str">
        <f t="shared" ca="1" si="0"/>
        <v/>
      </c>
      <c r="B21" s="313" t="str">
        <f t="shared" ca="1" si="0"/>
        <v/>
      </c>
      <c r="C21" s="371">
        <f t="shared" ca="1" si="1"/>
        <v>0</v>
      </c>
      <c r="D21" s="361" t="str">
        <f t="shared" ca="1" si="2"/>
        <v/>
      </c>
      <c r="E21" s="314" t="str">
        <f t="shared" ca="1" si="2"/>
        <v/>
      </c>
      <c r="F21" s="314" t="str">
        <f t="shared" ca="1" si="2"/>
        <v/>
      </c>
      <c r="G21" s="313" t="str">
        <f t="shared" ca="1" si="2"/>
        <v/>
      </c>
      <c r="H21" s="346" t="str">
        <f t="shared" ca="1" si="3"/>
        <v>---</v>
      </c>
      <c r="I21" s="312" t="str">
        <f t="shared" ca="1" si="4"/>
        <v/>
      </c>
      <c r="J21" s="313" t="str">
        <f t="shared" ca="1" si="4"/>
        <v/>
      </c>
      <c r="K21" s="313" t="str">
        <f t="shared" ca="1" si="4"/>
        <v/>
      </c>
      <c r="L21" s="321" t="str">
        <f t="shared" ca="1" si="5"/>
        <v>---</v>
      </c>
      <c r="M21" s="457" t="str">
        <f t="shared" ca="1" si="56"/>
        <v/>
      </c>
      <c r="N21" s="316" t="str">
        <f t="shared" ca="1" si="6"/>
        <v/>
      </c>
      <c r="O21" s="313" t="str">
        <f t="shared" ca="1" si="6"/>
        <v/>
      </c>
      <c r="P21" s="321" t="str">
        <f t="shared" ca="1" si="7"/>
        <v>---</v>
      </c>
      <c r="Q21" s="368" t="str">
        <f t="shared" ca="1" si="8"/>
        <v/>
      </c>
      <c r="R21" s="317" t="str">
        <f t="shared" ca="1" si="8"/>
        <v/>
      </c>
      <c r="S21" s="321" t="str">
        <f t="shared" ca="1" si="9"/>
        <v>---</v>
      </c>
      <c r="T21" s="430" t="str">
        <f t="shared" ca="1" si="10"/>
        <v/>
      </c>
      <c r="U21" s="321" t="str">
        <f t="shared" ca="1" si="11"/>
        <v>---</v>
      </c>
      <c r="V21" s="364" t="str">
        <f t="shared" ca="1" si="12"/>
        <v/>
      </c>
      <c r="W21" s="318" t="str">
        <f t="shared" ca="1" si="12"/>
        <v/>
      </c>
      <c r="X21" s="318" t="str">
        <f t="shared" ca="1" si="12"/>
        <v/>
      </c>
      <c r="Y21" s="321" t="str">
        <f t="shared" ca="1" si="13"/>
        <v>---</v>
      </c>
      <c r="Z21" s="312" t="str">
        <f t="shared" ca="1" si="14"/>
        <v/>
      </c>
      <c r="AA21" s="313" t="str">
        <f t="shared" ca="1" si="57"/>
        <v>--</v>
      </c>
      <c r="AB21" s="315" t="str">
        <f t="shared" ca="1" si="15"/>
        <v>---</v>
      </c>
      <c r="AC21" s="321" t="str">
        <f t="shared" ca="1" si="16"/>
        <v>---</v>
      </c>
      <c r="AD21" s="361" t="str">
        <f t="shared" ca="1" si="73"/>
        <v/>
      </c>
      <c r="AE21" s="358" t="str">
        <f t="shared" ca="1" si="73"/>
        <v/>
      </c>
      <c r="AF21" s="312" t="str">
        <f t="shared" ca="1" si="73"/>
        <v/>
      </c>
      <c r="AG21" s="313" t="str">
        <f t="shared" ca="1" si="73"/>
        <v/>
      </c>
      <c r="AH21" s="313" t="str">
        <f t="shared" ca="1" si="73"/>
        <v/>
      </c>
      <c r="AI21" s="313" t="str">
        <f t="shared" ca="1" si="18"/>
        <v/>
      </c>
      <c r="AJ21" s="319">
        <f t="shared" ca="1" si="19"/>
        <v>0</v>
      </c>
      <c r="AK21" s="321" t="str">
        <f ca="1">IF(AJ21=0,"---",(IF(((VLOOKUP(AF21,AuE_Vorgaben!G$25:H$27,2,TRUE))&gt;AJ21),"ok","?")))</f>
        <v>---</v>
      </c>
      <c r="AL21" s="312" t="str">
        <f t="shared" ca="1" si="20"/>
        <v/>
      </c>
      <c r="AM21" s="313" t="str">
        <f t="shared" ca="1" si="20"/>
        <v/>
      </c>
      <c r="AN21" s="313" t="str">
        <f t="shared" ca="1" si="20"/>
        <v/>
      </c>
      <c r="AO21" s="313" t="str">
        <f t="shared" ca="1" si="58"/>
        <v/>
      </c>
      <c r="AP21" s="313" t="str">
        <f t="shared" ca="1" si="21"/>
        <v/>
      </c>
      <c r="AQ21" s="313" t="str">
        <f t="shared" ca="1" si="22"/>
        <v/>
      </c>
      <c r="AR21" s="313" t="str">
        <f t="shared" ca="1" si="22"/>
        <v/>
      </c>
      <c r="AS21" s="313" t="str">
        <f t="shared" ca="1" si="59"/>
        <v/>
      </c>
      <c r="AT21" s="320">
        <f t="shared" ca="1" si="23"/>
        <v>0</v>
      </c>
      <c r="AU21" s="321" t="str">
        <f t="shared" ca="1" si="60"/>
        <v>---</v>
      </c>
      <c r="AV21" s="312" t="str">
        <f t="shared" ca="1" si="24"/>
        <v/>
      </c>
      <c r="AW21" s="313" t="str">
        <f t="shared" ca="1" si="24"/>
        <v/>
      </c>
      <c r="AX21" s="320" t="str">
        <f t="shared" ca="1" si="25"/>
        <v/>
      </c>
      <c r="AY21" s="321" t="str">
        <f t="shared" ca="1" si="26"/>
        <v>---</v>
      </c>
      <c r="AZ21" s="355">
        <f t="shared" ca="1" si="27"/>
        <v>0</v>
      </c>
      <c r="BA21" s="321" t="str">
        <f t="shared" ca="1" si="28"/>
        <v>---</v>
      </c>
      <c r="BB21" s="352" t="str">
        <f t="shared" ca="1" si="29"/>
        <v/>
      </c>
      <c r="BC21" s="321" t="str">
        <f t="shared" ca="1" si="61"/>
        <v>---</v>
      </c>
      <c r="BD21" s="349" t="str">
        <f t="shared" ca="1" si="30"/>
        <v/>
      </c>
      <c r="BE21" s="315" t="str">
        <f t="shared" ca="1" si="31"/>
        <v>---</v>
      </c>
      <c r="BF21" s="320" t="str">
        <f t="shared" ca="1" si="32"/>
        <v/>
      </c>
      <c r="BG21" s="321" t="str">
        <f t="shared" ca="1" si="33"/>
        <v>---</v>
      </c>
      <c r="BI21" s="379" t="s">
        <v>157</v>
      </c>
      <c r="BK21" s="393">
        <f t="shared" ca="1" si="34"/>
        <v>0</v>
      </c>
      <c r="BL21" s="381">
        <f t="shared" ca="1" si="35"/>
        <v>0</v>
      </c>
      <c r="BM21" s="381">
        <f t="shared" ca="1" si="36"/>
        <v>0</v>
      </c>
      <c r="BN21" s="381">
        <f t="shared" ca="1" si="37"/>
        <v>0</v>
      </c>
      <c r="BO21" s="381">
        <f t="shared" ca="1" si="38"/>
        <v>0</v>
      </c>
      <c r="BP21" s="397">
        <f t="shared" ca="1" si="39"/>
        <v>0</v>
      </c>
      <c r="BQ21" s="305"/>
      <c r="BR21" s="312" t="str">
        <f t="shared" ca="1" si="40"/>
        <v/>
      </c>
      <c r="BS21" s="381" t="str">
        <f t="shared" ca="1" si="41"/>
        <v/>
      </c>
      <c r="BT21" s="381" t="str">
        <f t="shared" ca="1" si="42"/>
        <v/>
      </c>
      <c r="BU21" s="397" t="str">
        <f t="shared" ca="1" si="43"/>
        <v/>
      </c>
      <c r="BV21" s="305"/>
      <c r="BW21" s="312" t="str">
        <f t="shared" ca="1" si="44"/>
        <v/>
      </c>
      <c r="BX21" s="381" t="str">
        <f t="shared" ca="1" si="45"/>
        <v/>
      </c>
      <c r="BY21" s="397" t="str">
        <f t="shared" ca="1" si="46"/>
        <v/>
      </c>
      <c r="BZ21" s="305"/>
      <c r="CA21" s="393" t="str">
        <f t="shared" ca="1" si="47"/>
        <v/>
      </c>
      <c r="CB21" s="381" t="str">
        <f t="shared" ca="1" si="48"/>
        <v/>
      </c>
      <c r="CC21" s="381" t="str">
        <f t="shared" ca="1" si="49"/>
        <v/>
      </c>
      <c r="CD21" s="147" t="str">
        <f t="shared" ca="1" si="50"/>
        <v>--</v>
      </c>
      <c r="CG21" s="312" t="s">
        <v>384</v>
      </c>
      <c r="CH21" s="320" t="e">
        <f t="shared" ca="1" si="75"/>
        <v>#DIV/0!</v>
      </c>
      <c r="CI21" s="313" t="s">
        <v>390</v>
      </c>
      <c r="CJ21" s="320" t="e">
        <f t="shared" ca="1" si="75"/>
        <v>#DIV/0!</v>
      </c>
      <c r="CK21" s="313" t="s">
        <v>398</v>
      </c>
      <c r="CL21" s="320" t="e">
        <f t="shared" ref="CL21:CN21" ca="1" si="77">CL10/$CI$5</f>
        <v>#DIV/0!</v>
      </c>
      <c r="CM21" s="313" t="s">
        <v>401</v>
      </c>
      <c r="CN21" s="389" t="e">
        <f t="shared" ca="1" si="77"/>
        <v>#DIV/0!</v>
      </c>
      <c r="CQ21" s="393">
        <f t="shared" ca="1" si="51"/>
        <v>0</v>
      </c>
      <c r="CR21" s="381">
        <f t="shared" ca="1" si="62"/>
        <v>0</v>
      </c>
      <c r="CS21" s="397">
        <f t="shared" ca="1" si="63"/>
        <v>0</v>
      </c>
      <c r="CU21" s="296">
        <f t="shared" ca="1" si="65"/>
        <v>0</v>
      </c>
      <c r="CV21" s="297" t="str">
        <f t="shared" ca="1" si="74"/>
        <v/>
      </c>
      <c r="CW21" s="297" t="str">
        <f t="shared" ca="1" si="74"/>
        <v/>
      </c>
      <c r="CX21" s="297" t="str">
        <f t="shared" ca="1" si="74"/>
        <v/>
      </c>
      <c r="CY21" s="297" t="str">
        <f t="shared" ca="1" si="74"/>
        <v/>
      </c>
      <c r="CZ21" s="297" t="str">
        <f t="shared" ca="1" si="74"/>
        <v/>
      </c>
      <c r="DA21" s="297" t="str">
        <f t="shared" ca="1" si="74"/>
        <v/>
      </c>
      <c r="DB21" s="297" t="str">
        <f t="shared" ca="1" si="74"/>
        <v/>
      </c>
      <c r="DC21" s="297" t="str">
        <f t="shared" ca="1" si="74"/>
        <v/>
      </c>
      <c r="DD21" s="297" t="str">
        <f t="shared" ca="1" si="74"/>
        <v/>
      </c>
      <c r="DE21" s="297" t="str">
        <f t="shared" ca="1" si="74"/>
        <v/>
      </c>
      <c r="DF21" s="399" t="str">
        <f t="shared" ca="1" si="74"/>
        <v/>
      </c>
      <c r="DH21" s="403" t="str">
        <f t="shared" ca="1" si="53"/>
        <v/>
      </c>
      <c r="DI21" s="300" t="str">
        <f t="shared" ca="1" si="54"/>
        <v/>
      </c>
      <c r="DJ21" s="404">
        <f t="shared" ca="1" si="64"/>
        <v>0</v>
      </c>
      <c r="DK21" s="299" t="str">
        <f t="shared" ca="1" si="55"/>
        <v/>
      </c>
    </row>
    <row r="22" spans="1:115" ht="32.1" customHeight="1" x14ac:dyDescent="0.2">
      <c r="A22" s="312" t="str">
        <f t="shared" ca="1" si="0"/>
        <v/>
      </c>
      <c r="B22" s="313" t="str">
        <f t="shared" ca="1" si="0"/>
        <v/>
      </c>
      <c r="C22" s="371">
        <f t="shared" ca="1" si="1"/>
        <v>0</v>
      </c>
      <c r="D22" s="361" t="str">
        <f t="shared" ca="1" si="2"/>
        <v/>
      </c>
      <c r="E22" s="314" t="str">
        <f t="shared" ca="1" si="2"/>
        <v/>
      </c>
      <c r="F22" s="314" t="str">
        <f t="shared" ca="1" si="2"/>
        <v/>
      </c>
      <c r="G22" s="313" t="str">
        <f t="shared" ca="1" si="2"/>
        <v/>
      </c>
      <c r="H22" s="346" t="str">
        <f t="shared" ca="1" si="3"/>
        <v>---</v>
      </c>
      <c r="I22" s="312" t="str">
        <f t="shared" ca="1" si="4"/>
        <v/>
      </c>
      <c r="J22" s="313" t="str">
        <f t="shared" ca="1" si="4"/>
        <v/>
      </c>
      <c r="K22" s="313" t="str">
        <f t="shared" ca="1" si="4"/>
        <v/>
      </c>
      <c r="L22" s="321" t="str">
        <f t="shared" ca="1" si="5"/>
        <v>---</v>
      </c>
      <c r="M22" s="457" t="str">
        <f t="shared" ca="1" si="56"/>
        <v/>
      </c>
      <c r="N22" s="316" t="str">
        <f t="shared" ca="1" si="6"/>
        <v/>
      </c>
      <c r="O22" s="313" t="str">
        <f t="shared" ca="1" si="6"/>
        <v/>
      </c>
      <c r="P22" s="321" t="str">
        <f t="shared" ca="1" si="7"/>
        <v>---</v>
      </c>
      <c r="Q22" s="368" t="str">
        <f t="shared" ca="1" si="8"/>
        <v/>
      </c>
      <c r="R22" s="317" t="str">
        <f t="shared" ca="1" si="8"/>
        <v/>
      </c>
      <c r="S22" s="321" t="str">
        <f t="shared" ca="1" si="9"/>
        <v>---</v>
      </c>
      <c r="T22" s="430" t="str">
        <f t="shared" ca="1" si="10"/>
        <v/>
      </c>
      <c r="U22" s="321" t="str">
        <f t="shared" ca="1" si="11"/>
        <v>---</v>
      </c>
      <c r="V22" s="364" t="str">
        <f t="shared" ca="1" si="12"/>
        <v/>
      </c>
      <c r="W22" s="318" t="str">
        <f t="shared" ca="1" si="12"/>
        <v/>
      </c>
      <c r="X22" s="318" t="str">
        <f t="shared" ca="1" si="12"/>
        <v/>
      </c>
      <c r="Y22" s="321" t="str">
        <f t="shared" ca="1" si="13"/>
        <v>---</v>
      </c>
      <c r="Z22" s="312" t="str">
        <f t="shared" ca="1" si="14"/>
        <v/>
      </c>
      <c r="AA22" s="313" t="str">
        <f t="shared" ca="1" si="57"/>
        <v>--</v>
      </c>
      <c r="AB22" s="315" t="str">
        <f t="shared" ca="1" si="15"/>
        <v>---</v>
      </c>
      <c r="AC22" s="321" t="str">
        <f t="shared" ca="1" si="16"/>
        <v>---</v>
      </c>
      <c r="AD22" s="361" t="str">
        <f t="shared" ca="1" si="73"/>
        <v/>
      </c>
      <c r="AE22" s="358" t="str">
        <f t="shared" ca="1" si="73"/>
        <v/>
      </c>
      <c r="AF22" s="312" t="str">
        <f t="shared" ca="1" si="73"/>
        <v/>
      </c>
      <c r="AG22" s="313" t="str">
        <f t="shared" ca="1" si="73"/>
        <v/>
      </c>
      <c r="AH22" s="313" t="str">
        <f t="shared" ca="1" si="73"/>
        <v/>
      </c>
      <c r="AI22" s="313" t="str">
        <f t="shared" ca="1" si="18"/>
        <v/>
      </c>
      <c r="AJ22" s="319">
        <f t="shared" ca="1" si="19"/>
        <v>0</v>
      </c>
      <c r="AK22" s="321" t="str">
        <f ca="1">IF(AJ22=0,"---",(IF(((VLOOKUP(AF22,AuE_Vorgaben!G$25:H$27,2,TRUE))&gt;AJ22),"ok","?")))</f>
        <v>---</v>
      </c>
      <c r="AL22" s="312" t="str">
        <f t="shared" ca="1" si="20"/>
        <v/>
      </c>
      <c r="AM22" s="313" t="str">
        <f t="shared" ca="1" si="20"/>
        <v/>
      </c>
      <c r="AN22" s="313" t="str">
        <f t="shared" ca="1" si="20"/>
        <v/>
      </c>
      <c r="AO22" s="313" t="str">
        <f t="shared" ca="1" si="58"/>
        <v/>
      </c>
      <c r="AP22" s="313" t="str">
        <f t="shared" ca="1" si="21"/>
        <v/>
      </c>
      <c r="AQ22" s="313" t="str">
        <f t="shared" ca="1" si="22"/>
        <v/>
      </c>
      <c r="AR22" s="313" t="str">
        <f t="shared" ca="1" si="22"/>
        <v/>
      </c>
      <c r="AS22" s="313" t="str">
        <f t="shared" ca="1" si="59"/>
        <v/>
      </c>
      <c r="AT22" s="320">
        <f t="shared" ca="1" si="23"/>
        <v>0</v>
      </c>
      <c r="AU22" s="321" t="str">
        <f t="shared" ca="1" si="60"/>
        <v>---</v>
      </c>
      <c r="AV22" s="312" t="str">
        <f t="shared" ca="1" si="24"/>
        <v/>
      </c>
      <c r="AW22" s="313" t="str">
        <f t="shared" ca="1" si="24"/>
        <v/>
      </c>
      <c r="AX22" s="320" t="str">
        <f t="shared" ca="1" si="25"/>
        <v/>
      </c>
      <c r="AY22" s="321" t="str">
        <f t="shared" ca="1" si="26"/>
        <v>---</v>
      </c>
      <c r="AZ22" s="355">
        <f t="shared" ca="1" si="27"/>
        <v>0</v>
      </c>
      <c r="BA22" s="321" t="str">
        <f t="shared" ca="1" si="28"/>
        <v>---</v>
      </c>
      <c r="BB22" s="352" t="str">
        <f t="shared" ca="1" si="29"/>
        <v/>
      </c>
      <c r="BC22" s="321" t="str">
        <f t="shared" ca="1" si="61"/>
        <v>---</v>
      </c>
      <c r="BD22" s="349" t="str">
        <f t="shared" ca="1" si="30"/>
        <v/>
      </c>
      <c r="BE22" s="315" t="str">
        <f t="shared" ca="1" si="31"/>
        <v>---</v>
      </c>
      <c r="BF22" s="320" t="str">
        <f t="shared" ca="1" si="32"/>
        <v/>
      </c>
      <c r="BG22" s="321" t="str">
        <f t="shared" ca="1" si="33"/>
        <v>---</v>
      </c>
      <c r="BI22" s="379" t="s">
        <v>158</v>
      </c>
      <c r="BK22" s="393">
        <f t="shared" ca="1" si="34"/>
        <v>0</v>
      </c>
      <c r="BL22" s="381">
        <f t="shared" ca="1" si="35"/>
        <v>0</v>
      </c>
      <c r="BM22" s="381">
        <f t="shared" ca="1" si="36"/>
        <v>0</v>
      </c>
      <c r="BN22" s="381">
        <f t="shared" ca="1" si="37"/>
        <v>0</v>
      </c>
      <c r="BO22" s="381">
        <f t="shared" ca="1" si="38"/>
        <v>0</v>
      </c>
      <c r="BP22" s="397">
        <f t="shared" ca="1" si="39"/>
        <v>0</v>
      </c>
      <c r="BQ22" s="305"/>
      <c r="BR22" s="312" t="str">
        <f t="shared" ca="1" si="40"/>
        <v/>
      </c>
      <c r="BS22" s="381" t="str">
        <f t="shared" ca="1" si="41"/>
        <v/>
      </c>
      <c r="BT22" s="381" t="str">
        <f t="shared" ca="1" si="42"/>
        <v/>
      </c>
      <c r="BU22" s="397" t="str">
        <f t="shared" ca="1" si="43"/>
        <v/>
      </c>
      <c r="BV22" s="305"/>
      <c r="BW22" s="312" t="str">
        <f t="shared" ca="1" si="44"/>
        <v/>
      </c>
      <c r="BX22" s="381" t="str">
        <f t="shared" ca="1" si="45"/>
        <v/>
      </c>
      <c r="BY22" s="397" t="str">
        <f t="shared" ca="1" si="46"/>
        <v/>
      </c>
      <c r="BZ22" s="305"/>
      <c r="CA22" s="393" t="str">
        <f t="shared" ca="1" si="47"/>
        <v/>
      </c>
      <c r="CB22" s="381" t="str">
        <f t="shared" ca="1" si="48"/>
        <v/>
      </c>
      <c r="CC22" s="381" t="str">
        <f t="shared" ca="1" si="49"/>
        <v/>
      </c>
      <c r="CD22" s="147" t="str">
        <f t="shared" ca="1" si="50"/>
        <v>--</v>
      </c>
      <c r="CG22" s="312" t="s">
        <v>385</v>
      </c>
      <c r="CH22" s="320" t="e">
        <f t="shared" ca="1" si="75"/>
        <v>#DIV/0!</v>
      </c>
      <c r="CI22" s="313" t="s">
        <v>391</v>
      </c>
      <c r="CJ22" s="320" t="e">
        <f t="shared" ca="1" si="75"/>
        <v>#DIV/0!</v>
      </c>
      <c r="CK22" s="313" t="s">
        <v>393</v>
      </c>
      <c r="CL22" s="320" t="e">
        <f t="shared" ref="CL22:CN22" ca="1" si="78">CL11/$CI$5</f>
        <v>#DIV/0!</v>
      </c>
      <c r="CM22" s="313" t="s">
        <v>402</v>
      </c>
      <c r="CN22" s="389" t="e">
        <f t="shared" ca="1" si="78"/>
        <v>#DIV/0!</v>
      </c>
      <c r="CQ22" s="393">
        <f t="shared" ca="1" si="51"/>
        <v>0</v>
      </c>
      <c r="CR22" s="381">
        <f t="shared" ca="1" si="62"/>
        <v>0</v>
      </c>
      <c r="CS22" s="397">
        <f t="shared" ca="1" si="63"/>
        <v>0</v>
      </c>
      <c r="CU22" s="296">
        <f t="shared" ca="1" si="65"/>
        <v>0</v>
      </c>
      <c r="CV22" s="297" t="str">
        <f t="shared" ca="1" si="74"/>
        <v/>
      </c>
      <c r="CW22" s="297" t="str">
        <f t="shared" ca="1" si="74"/>
        <v/>
      </c>
      <c r="CX22" s="297" t="str">
        <f t="shared" ca="1" si="74"/>
        <v/>
      </c>
      <c r="CY22" s="297" t="str">
        <f t="shared" ca="1" si="74"/>
        <v/>
      </c>
      <c r="CZ22" s="297" t="str">
        <f t="shared" ca="1" si="74"/>
        <v/>
      </c>
      <c r="DA22" s="297" t="str">
        <f t="shared" ca="1" si="74"/>
        <v/>
      </c>
      <c r="DB22" s="297" t="str">
        <f t="shared" ca="1" si="74"/>
        <v/>
      </c>
      <c r="DC22" s="297" t="str">
        <f t="shared" ca="1" si="74"/>
        <v/>
      </c>
      <c r="DD22" s="297" t="str">
        <f t="shared" ca="1" si="74"/>
        <v/>
      </c>
      <c r="DE22" s="297" t="str">
        <f t="shared" ca="1" si="74"/>
        <v/>
      </c>
      <c r="DF22" s="399" t="str">
        <f t="shared" ca="1" si="74"/>
        <v/>
      </c>
      <c r="DH22" s="403" t="str">
        <f t="shared" ca="1" si="53"/>
        <v/>
      </c>
      <c r="DI22" s="300" t="str">
        <f t="shared" ca="1" si="54"/>
        <v/>
      </c>
      <c r="DJ22" s="404">
        <f t="shared" ca="1" si="64"/>
        <v>0</v>
      </c>
      <c r="DK22" s="299" t="str">
        <f t="shared" ca="1" si="55"/>
        <v/>
      </c>
    </row>
    <row r="23" spans="1:115" ht="32.1" customHeight="1" thickBot="1" x14ac:dyDescent="0.25">
      <c r="A23" s="312" t="str">
        <f t="shared" ref="A23:B42" ca="1" si="79">IF($C23&lt;&gt;0,INDIRECT("Kalkulation!"&amp;$BI23&amp;A$104,TRUE),"")</f>
        <v/>
      </c>
      <c r="B23" s="313" t="str">
        <f t="shared" ca="1" si="79"/>
        <v/>
      </c>
      <c r="C23" s="371">
        <f t="shared" ca="1" si="1"/>
        <v>0</v>
      </c>
      <c r="D23" s="361" t="str">
        <f t="shared" ref="D23:G42" ca="1" si="80">IF($C23&lt;&gt;0,INDIRECT("Kalkulation!"&amp;$BI23&amp;D$104,TRUE),"")</f>
        <v/>
      </c>
      <c r="E23" s="314" t="str">
        <f t="shared" ca="1" si="80"/>
        <v/>
      </c>
      <c r="F23" s="314" t="str">
        <f t="shared" ca="1" si="80"/>
        <v/>
      </c>
      <c r="G23" s="313" t="str">
        <f t="shared" ca="1" si="80"/>
        <v/>
      </c>
      <c r="H23" s="346" t="str">
        <f t="shared" ca="1" si="3"/>
        <v>---</v>
      </c>
      <c r="I23" s="312" t="str">
        <f t="shared" ref="I23:K42" ca="1" si="81">IF($C23&lt;&gt;0,INDIRECT("Kalkulation!"&amp;$BI23&amp;I$104,TRUE),"")</f>
        <v/>
      </c>
      <c r="J23" s="313" t="str">
        <f t="shared" ca="1" si="81"/>
        <v/>
      </c>
      <c r="K23" s="313" t="str">
        <f t="shared" ca="1" si="81"/>
        <v/>
      </c>
      <c r="L23" s="321" t="str">
        <f t="shared" ca="1" si="5"/>
        <v>---</v>
      </c>
      <c r="M23" s="457" t="str">
        <f t="shared" ca="1" si="56"/>
        <v/>
      </c>
      <c r="N23" s="316" t="str">
        <f t="shared" ref="N23:O42" ca="1" si="82">IF($C23&lt;&gt;0,INDIRECT("Kalkulation!"&amp;$BI23&amp;N$104,TRUE),"")</f>
        <v/>
      </c>
      <c r="O23" s="313" t="str">
        <f t="shared" ca="1" si="82"/>
        <v/>
      </c>
      <c r="P23" s="321" t="str">
        <f t="shared" ca="1" si="7"/>
        <v>---</v>
      </c>
      <c r="Q23" s="368" t="str">
        <f t="shared" ref="Q23:R42" ca="1" si="83">IF($C23&lt;&gt;0,INDIRECT("Kalkulation!"&amp;$BI23&amp;Q$104,TRUE),"")</f>
        <v/>
      </c>
      <c r="R23" s="317" t="str">
        <f t="shared" ca="1" si="83"/>
        <v/>
      </c>
      <c r="S23" s="321" t="str">
        <f t="shared" ca="1" si="9"/>
        <v>---</v>
      </c>
      <c r="T23" s="430" t="str">
        <f t="shared" ca="1" si="10"/>
        <v/>
      </c>
      <c r="U23" s="321" t="str">
        <f t="shared" ca="1" si="11"/>
        <v>---</v>
      </c>
      <c r="V23" s="364" t="str">
        <f t="shared" ref="V23:X42" ca="1" si="84">IF($C23&lt;&gt;0,INDIRECT("Kalkulation!"&amp;$BI23&amp;V$104,TRUE),"")</f>
        <v/>
      </c>
      <c r="W23" s="318" t="str">
        <f t="shared" ca="1" si="84"/>
        <v/>
      </c>
      <c r="X23" s="318" t="str">
        <f t="shared" ca="1" si="84"/>
        <v/>
      </c>
      <c r="Y23" s="321" t="str">
        <f t="shared" ca="1" si="13"/>
        <v>---</v>
      </c>
      <c r="Z23" s="312" t="str">
        <f t="shared" ca="1" si="14"/>
        <v/>
      </c>
      <c r="AA23" s="313" t="str">
        <f t="shared" ca="1" si="57"/>
        <v>--</v>
      </c>
      <c r="AB23" s="315" t="str">
        <f t="shared" ca="1" si="15"/>
        <v>---</v>
      </c>
      <c r="AC23" s="321" t="str">
        <f t="shared" ca="1" si="16"/>
        <v>---</v>
      </c>
      <c r="AD23" s="361" t="str">
        <f t="shared" ref="AD23:AH32" ca="1" si="85">IF($C23&lt;&gt;0,INDIRECT("Kalkulation!"&amp;$BI23&amp;AD$104,TRUE),"")</f>
        <v/>
      </c>
      <c r="AE23" s="358" t="str">
        <f t="shared" ca="1" si="85"/>
        <v/>
      </c>
      <c r="AF23" s="312" t="str">
        <f t="shared" ca="1" si="85"/>
        <v/>
      </c>
      <c r="AG23" s="313" t="str">
        <f t="shared" ca="1" si="85"/>
        <v/>
      </c>
      <c r="AH23" s="313" t="str">
        <f t="shared" ca="1" si="85"/>
        <v/>
      </c>
      <c r="AI23" s="313" t="str">
        <f t="shared" ca="1" si="18"/>
        <v/>
      </c>
      <c r="AJ23" s="319">
        <f t="shared" ca="1" si="19"/>
        <v>0</v>
      </c>
      <c r="AK23" s="321" t="str">
        <f ca="1">IF(AJ23=0,"---",(IF(((VLOOKUP(AF23,AuE_Vorgaben!G$25:H$27,2,TRUE))&gt;AJ23),"ok","?")))</f>
        <v>---</v>
      </c>
      <c r="AL23" s="312" t="str">
        <f t="shared" ref="AL23:AN42" ca="1" si="86">IF($C23&lt;&gt;0,INDIRECT("Kalkulation!"&amp;$BI23&amp;AL$104,TRUE),"")</f>
        <v/>
      </c>
      <c r="AM23" s="313" t="str">
        <f t="shared" ca="1" si="86"/>
        <v/>
      </c>
      <c r="AN23" s="313" t="str">
        <f t="shared" ca="1" si="86"/>
        <v/>
      </c>
      <c r="AO23" s="313" t="str">
        <f t="shared" ca="1" si="58"/>
        <v/>
      </c>
      <c r="AP23" s="313" t="str">
        <f t="shared" ca="1" si="21"/>
        <v/>
      </c>
      <c r="AQ23" s="313" t="str">
        <f t="shared" ref="AQ23:AR42" ca="1" si="87">IF($C23&lt;&gt;0,INDIRECT("Kalkulation!"&amp;$BI23&amp;AQ$104,TRUE),"")</f>
        <v/>
      </c>
      <c r="AR23" s="313" t="str">
        <f t="shared" ca="1" si="87"/>
        <v/>
      </c>
      <c r="AS23" s="313" t="str">
        <f t="shared" ca="1" si="59"/>
        <v/>
      </c>
      <c r="AT23" s="320">
        <f t="shared" ca="1" si="23"/>
        <v>0</v>
      </c>
      <c r="AU23" s="321" t="str">
        <f t="shared" ca="1" si="60"/>
        <v>---</v>
      </c>
      <c r="AV23" s="312" t="str">
        <f t="shared" ref="AV23:AW42" ca="1" si="88">IF($C23&lt;&gt;0,INDIRECT("Kalkulation!"&amp;$BI23&amp;AV$104,TRUE),"")</f>
        <v/>
      </c>
      <c r="AW23" s="313" t="str">
        <f t="shared" ca="1" si="88"/>
        <v/>
      </c>
      <c r="AX23" s="320" t="str">
        <f t="shared" ca="1" si="25"/>
        <v/>
      </c>
      <c r="AY23" s="321" t="str">
        <f t="shared" ca="1" si="26"/>
        <v>---</v>
      </c>
      <c r="AZ23" s="355">
        <f t="shared" ca="1" si="27"/>
        <v>0</v>
      </c>
      <c r="BA23" s="321" t="str">
        <f t="shared" ca="1" si="28"/>
        <v>---</v>
      </c>
      <c r="BB23" s="352" t="str">
        <f t="shared" ca="1" si="29"/>
        <v/>
      </c>
      <c r="BC23" s="321" t="str">
        <f t="shared" ca="1" si="61"/>
        <v>---</v>
      </c>
      <c r="BD23" s="349" t="str">
        <f t="shared" ca="1" si="30"/>
        <v/>
      </c>
      <c r="BE23" s="315" t="str">
        <f t="shared" ca="1" si="31"/>
        <v>---</v>
      </c>
      <c r="BF23" s="320" t="str">
        <f t="shared" ca="1" si="32"/>
        <v/>
      </c>
      <c r="BG23" s="321" t="str">
        <f t="shared" ca="1" si="33"/>
        <v>---</v>
      </c>
      <c r="BI23" s="379" t="s">
        <v>159</v>
      </c>
      <c r="BK23" s="393">
        <f t="shared" ca="1" si="34"/>
        <v>0</v>
      </c>
      <c r="BL23" s="381">
        <f t="shared" ca="1" si="35"/>
        <v>0</v>
      </c>
      <c r="BM23" s="381">
        <f t="shared" ca="1" si="36"/>
        <v>0</v>
      </c>
      <c r="BN23" s="381">
        <f t="shared" ca="1" si="37"/>
        <v>0</v>
      </c>
      <c r="BO23" s="381">
        <f t="shared" ca="1" si="38"/>
        <v>0</v>
      </c>
      <c r="BP23" s="397">
        <f t="shared" ca="1" si="39"/>
        <v>0</v>
      </c>
      <c r="BQ23" s="305"/>
      <c r="BR23" s="312" t="str">
        <f t="shared" ca="1" si="40"/>
        <v/>
      </c>
      <c r="BS23" s="381" t="str">
        <f t="shared" ca="1" si="41"/>
        <v/>
      </c>
      <c r="BT23" s="381" t="str">
        <f t="shared" ca="1" si="42"/>
        <v/>
      </c>
      <c r="BU23" s="397" t="str">
        <f t="shared" ca="1" si="43"/>
        <v/>
      </c>
      <c r="BV23" s="305"/>
      <c r="BW23" s="312" t="str">
        <f t="shared" ca="1" si="44"/>
        <v/>
      </c>
      <c r="BX23" s="381" t="str">
        <f t="shared" ca="1" si="45"/>
        <v/>
      </c>
      <c r="BY23" s="397" t="str">
        <f t="shared" ca="1" si="46"/>
        <v/>
      </c>
      <c r="BZ23" s="305"/>
      <c r="CA23" s="393" t="str">
        <f t="shared" ca="1" si="47"/>
        <v/>
      </c>
      <c r="CB23" s="381" t="str">
        <f t="shared" ca="1" si="48"/>
        <v/>
      </c>
      <c r="CC23" s="381" t="str">
        <f t="shared" ca="1" si="49"/>
        <v/>
      </c>
      <c r="CD23" s="147" t="str">
        <f t="shared" ca="1" si="50"/>
        <v>--</v>
      </c>
      <c r="CG23" s="322" t="s">
        <v>386</v>
      </c>
      <c r="CH23" s="329" t="e">
        <f t="shared" ca="1" si="75"/>
        <v>#DIV/0!</v>
      </c>
      <c r="CI23" s="323" t="s">
        <v>392</v>
      </c>
      <c r="CJ23" s="329" t="e">
        <f t="shared" ca="1" si="75"/>
        <v>#DIV/0!</v>
      </c>
      <c r="CK23" s="323" t="s">
        <v>394</v>
      </c>
      <c r="CL23" s="329" t="e">
        <f t="shared" ref="CL23:CN23" ca="1" si="89">CL12/$CI$5</f>
        <v>#DIV/0!</v>
      </c>
      <c r="CM23" s="323" t="s">
        <v>403</v>
      </c>
      <c r="CN23" s="390" t="e">
        <f t="shared" ca="1" si="89"/>
        <v>#DIV/0!</v>
      </c>
      <c r="CQ23" s="393">
        <f t="shared" ca="1" si="51"/>
        <v>0</v>
      </c>
      <c r="CR23" s="381">
        <f t="shared" ca="1" si="62"/>
        <v>0</v>
      </c>
      <c r="CS23" s="397">
        <f t="shared" ca="1" si="63"/>
        <v>0</v>
      </c>
      <c r="CU23" s="296">
        <f t="shared" ca="1" si="65"/>
        <v>0</v>
      </c>
      <c r="CV23" s="297" t="str">
        <f t="shared" ref="CV23:DF32" ca="1" si="90">IF($C23&lt;&gt;0,INDIRECT("'"&amp;Kalkulation&amp;"'!$"&amp;$BI23&amp;CV$104),"")</f>
        <v/>
      </c>
      <c r="CW23" s="297" t="str">
        <f t="shared" ca="1" si="90"/>
        <v/>
      </c>
      <c r="CX23" s="297" t="str">
        <f t="shared" ca="1" si="90"/>
        <v/>
      </c>
      <c r="CY23" s="297" t="str">
        <f t="shared" ca="1" si="90"/>
        <v/>
      </c>
      <c r="CZ23" s="297" t="str">
        <f t="shared" ca="1" si="90"/>
        <v/>
      </c>
      <c r="DA23" s="297" t="str">
        <f t="shared" ca="1" si="90"/>
        <v/>
      </c>
      <c r="DB23" s="297" t="str">
        <f t="shared" ca="1" si="90"/>
        <v/>
      </c>
      <c r="DC23" s="297" t="str">
        <f t="shared" ca="1" si="90"/>
        <v/>
      </c>
      <c r="DD23" s="297" t="str">
        <f t="shared" ca="1" si="90"/>
        <v/>
      </c>
      <c r="DE23" s="297" t="str">
        <f t="shared" ca="1" si="90"/>
        <v/>
      </c>
      <c r="DF23" s="399" t="str">
        <f t="shared" ca="1" si="90"/>
        <v/>
      </c>
      <c r="DH23" s="403" t="str">
        <f t="shared" ca="1" si="53"/>
        <v/>
      </c>
      <c r="DI23" s="300" t="str">
        <f t="shared" ca="1" si="54"/>
        <v/>
      </c>
      <c r="DJ23" s="404">
        <f t="shared" ca="1" si="64"/>
        <v>0</v>
      </c>
      <c r="DK23" s="299" t="str">
        <f t="shared" ca="1" si="55"/>
        <v/>
      </c>
    </row>
    <row r="24" spans="1:115" ht="32.1" customHeight="1" thickTop="1" x14ac:dyDescent="0.2">
      <c r="A24" s="312" t="str">
        <f t="shared" ca="1" si="79"/>
        <v/>
      </c>
      <c r="B24" s="313" t="str">
        <f t="shared" ca="1" si="79"/>
        <v/>
      </c>
      <c r="C24" s="371">
        <f t="shared" ca="1" si="1"/>
        <v>0</v>
      </c>
      <c r="D24" s="361" t="str">
        <f t="shared" ca="1" si="80"/>
        <v/>
      </c>
      <c r="E24" s="314" t="str">
        <f t="shared" ca="1" si="80"/>
        <v/>
      </c>
      <c r="F24" s="314" t="str">
        <f t="shared" ca="1" si="80"/>
        <v/>
      </c>
      <c r="G24" s="313" t="str">
        <f t="shared" ca="1" si="80"/>
        <v/>
      </c>
      <c r="H24" s="346" t="str">
        <f t="shared" ca="1" si="3"/>
        <v>---</v>
      </c>
      <c r="I24" s="312" t="str">
        <f t="shared" ca="1" si="81"/>
        <v/>
      </c>
      <c r="J24" s="313" t="str">
        <f t="shared" ca="1" si="81"/>
        <v/>
      </c>
      <c r="K24" s="313" t="str">
        <f t="shared" ca="1" si="81"/>
        <v/>
      </c>
      <c r="L24" s="321" t="str">
        <f t="shared" ca="1" si="5"/>
        <v>---</v>
      </c>
      <c r="M24" s="457" t="str">
        <f t="shared" ca="1" si="56"/>
        <v/>
      </c>
      <c r="N24" s="316" t="str">
        <f t="shared" ca="1" si="82"/>
        <v/>
      </c>
      <c r="O24" s="313" t="str">
        <f t="shared" ca="1" si="82"/>
        <v/>
      </c>
      <c r="P24" s="321" t="str">
        <f t="shared" ca="1" si="7"/>
        <v>---</v>
      </c>
      <c r="Q24" s="368" t="str">
        <f t="shared" ca="1" si="83"/>
        <v/>
      </c>
      <c r="R24" s="317" t="str">
        <f t="shared" ca="1" si="83"/>
        <v/>
      </c>
      <c r="S24" s="321" t="str">
        <f t="shared" ca="1" si="9"/>
        <v>---</v>
      </c>
      <c r="T24" s="430" t="str">
        <f t="shared" ca="1" si="10"/>
        <v/>
      </c>
      <c r="U24" s="321" t="str">
        <f t="shared" ca="1" si="11"/>
        <v>---</v>
      </c>
      <c r="V24" s="364" t="str">
        <f t="shared" ca="1" si="84"/>
        <v/>
      </c>
      <c r="W24" s="318" t="str">
        <f t="shared" ca="1" si="84"/>
        <v/>
      </c>
      <c r="X24" s="318" t="str">
        <f t="shared" ca="1" si="84"/>
        <v/>
      </c>
      <c r="Y24" s="321" t="str">
        <f t="shared" ca="1" si="13"/>
        <v>---</v>
      </c>
      <c r="Z24" s="312" t="str">
        <f t="shared" ca="1" si="14"/>
        <v/>
      </c>
      <c r="AA24" s="313" t="str">
        <f t="shared" ca="1" si="57"/>
        <v>--</v>
      </c>
      <c r="AB24" s="315" t="str">
        <f t="shared" ca="1" si="15"/>
        <v>---</v>
      </c>
      <c r="AC24" s="321" t="str">
        <f t="shared" ca="1" si="16"/>
        <v>---</v>
      </c>
      <c r="AD24" s="361" t="str">
        <f t="shared" ca="1" si="85"/>
        <v/>
      </c>
      <c r="AE24" s="358" t="str">
        <f t="shared" ca="1" si="85"/>
        <v/>
      </c>
      <c r="AF24" s="312" t="str">
        <f t="shared" ca="1" si="85"/>
        <v/>
      </c>
      <c r="AG24" s="313" t="str">
        <f t="shared" ca="1" si="85"/>
        <v/>
      </c>
      <c r="AH24" s="313" t="str">
        <f t="shared" ca="1" si="85"/>
        <v/>
      </c>
      <c r="AI24" s="313" t="str">
        <f t="shared" ca="1" si="18"/>
        <v/>
      </c>
      <c r="AJ24" s="319">
        <f t="shared" ca="1" si="19"/>
        <v>0</v>
      </c>
      <c r="AK24" s="321" t="str">
        <f ca="1">IF(AJ24=0,"---",(IF(((VLOOKUP(AF24,AuE_Vorgaben!G$25:H$27,2,TRUE))&gt;AJ24),"ok","?")))</f>
        <v>---</v>
      </c>
      <c r="AL24" s="312" t="str">
        <f t="shared" ca="1" si="86"/>
        <v/>
      </c>
      <c r="AM24" s="313" t="str">
        <f t="shared" ca="1" si="86"/>
        <v/>
      </c>
      <c r="AN24" s="313" t="str">
        <f t="shared" ca="1" si="86"/>
        <v/>
      </c>
      <c r="AO24" s="313" t="str">
        <f t="shared" ca="1" si="58"/>
        <v/>
      </c>
      <c r="AP24" s="313" t="str">
        <f t="shared" ca="1" si="21"/>
        <v/>
      </c>
      <c r="AQ24" s="313" t="str">
        <f t="shared" ca="1" si="87"/>
        <v/>
      </c>
      <c r="AR24" s="313" t="str">
        <f t="shared" ca="1" si="87"/>
        <v/>
      </c>
      <c r="AS24" s="313" t="str">
        <f t="shared" ca="1" si="59"/>
        <v/>
      </c>
      <c r="AT24" s="320">
        <f t="shared" ca="1" si="23"/>
        <v>0</v>
      </c>
      <c r="AU24" s="321" t="str">
        <f t="shared" ca="1" si="60"/>
        <v>---</v>
      </c>
      <c r="AV24" s="312" t="str">
        <f t="shared" ca="1" si="88"/>
        <v/>
      </c>
      <c r="AW24" s="313" t="str">
        <f t="shared" ca="1" si="88"/>
        <v/>
      </c>
      <c r="AX24" s="320" t="str">
        <f t="shared" ca="1" si="25"/>
        <v/>
      </c>
      <c r="AY24" s="321" t="str">
        <f t="shared" ca="1" si="26"/>
        <v>---</v>
      </c>
      <c r="AZ24" s="355">
        <f t="shared" ca="1" si="27"/>
        <v>0</v>
      </c>
      <c r="BA24" s="321" t="str">
        <f t="shared" ca="1" si="28"/>
        <v>---</v>
      </c>
      <c r="BB24" s="352" t="str">
        <f t="shared" ca="1" si="29"/>
        <v/>
      </c>
      <c r="BC24" s="321" t="str">
        <f t="shared" ca="1" si="61"/>
        <v>---</v>
      </c>
      <c r="BD24" s="349" t="str">
        <f t="shared" ca="1" si="30"/>
        <v/>
      </c>
      <c r="BE24" s="315" t="str">
        <f t="shared" ca="1" si="31"/>
        <v>---</v>
      </c>
      <c r="BF24" s="320" t="str">
        <f t="shared" ca="1" si="32"/>
        <v/>
      </c>
      <c r="BG24" s="321" t="str">
        <f t="shared" ca="1" si="33"/>
        <v>---</v>
      </c>
      <c r="BI24" s="379" t="s">
        <v>160</v>
      </c>
      <c r="BK24" s="393">
        <f t="shared" ca="1" si="34"/>
        <v>0</v>
      </c>
      <c r="BL24" s="381">
        <f t="shared" ca="1" si="35"/>
        <v>0</v>
      </c>
      <c r="BM24" s="381">
        <f t="shared" ca="1" si="36"/>
        <v>0</v>
      </c>
      <c r="BN24" s="381">
        <f t="shared" ca="1" si="37"/>
        <v>0</v>
      </c>
      <c r="BO24" s="381">
        <f t="shared" ca="1" si="38"/>
        <v>0</v>
      </c>
      <c r="BP24" s="397">
        <f t="shared" ca="1" si="39"/>
        <v>0</v>
      </c>
      <c r="BQ24" s="305"/>
      <c r="BR24" s="312" t="str">
        <f t="shared" ca="1" si="40"/>
        <v/>
      </c>
      <c r="BS24" s="381" t="str">
        <f t="shared" ca="1" si="41"/>
        <v/>
      </c>
      <c r="BT24" s="381" t="str">
        <f t="shared" ca="1" si="42"/>
        <v/>
      </c>
      <c r="BU24" s="397" t="str">
        <f t="shared" ca="1" si="43"/>
        <v/>
      </c>
      <c r="BV24" s="305"/>
      <c r="BW24" s="312" t="str">
        <f t="shared" ca="1" si="44"/>
        <v/>
      </c>
      <c r="BX24" s="381" t="str">
        <f t="shared" ca="1" si="45"/>
        <v/>
      </c>
      <c r="BY24" s="397" t="str">
        <f t="shared" ca="1" si="46"/>
        <v/>
      </c>
      <c r="BZ24" s="305"/>
      <c r="CA24" s="393" t="str">
        <f t="shared" ca="1" si="47"/>
        <v/>
      </c>
      <c r="CB24" s="381" t="str">
        <f t="shared" ca="1" si="48"/>
        <v/>
      </c>
      <c r="CC24" s="381" t="str">
        <f t="shared" ca="1" si="49"/>
        <v/>
      </c>
      <c r="CD24" s="147" t="str">
        <f t="shared" ca="1" si="50"/>
        <v>--</v>
      </c>
      <c r="CQ24" s="393">
        <f t="shared" ca="1" si="51"/>
        <v>0</v>
      </c>
      <c r="CR24" s="381">
        <f t="shared" ca="1" si="62"/>
        <v>0</v>
      </c>
      <c r="CS24" s="397">
        <f t="shared" ca="1" si="63"/>
        <v>0</v>
      </c>
      <c r="CU24" s="296">
        <f t="shared" ca="1" si="65"/>
        <v>0</v>
      </c>
      <c r="CV24" s="297" t="str">
        <f t="shared" ca="1" si="90"/>
        <v/>
      </c>
      <c r="CW24" s="297" t="str">
        <f t="shared" ca="1" si="90"/>
        <v/>
      </c>
      <c r="CX24" s="297" t="str">
        <f t="shared" ca="1" si="90"/>
        <v/>
      </c>
      <c r="CY24" s="297" t="str">
        <f t="shared" ca="1" si="90"/>
        <v/>
      </c>
      <c r="CZ24" s="297" t="str">
        <f t="shared" ca="1" si="90"/>
        <v/>
      </c>
      <c r="DA24" s="297" t="str">
        <f t="shared" ca="1" si="90"/>
        <v/>
      </c>
      <c r="DB24" s="297" t="str">
        <f t="shared" ca="1" si="90"/>
        <v/>
      </c>
      <c r="DC24" s="297" t="str">
        <f t="shared" ca="1" si="90"/>
        <v/>
      </c>
      <c r="DD24" s="297" t="str">
        <f t="shared" ca="1" si="90"/>
        <v/>
      </c>
      <c r="DE24" s="297" t="str">
        <f t="shared" ca="1" si="90"/>
        <v/>
      </c>
      <c r="DF24" s="399" t="str">
        <f t="shared" ca="1" si="90"/>
        <v/>
      </c>
      <c r="DH24" s="403" t="str">
        <f t="shared" ca="1" si="53"/>
        <v/>
      </c>
      <c r="DI24" s="300" t="str">
        <f t="shared" ca="1" si="54"/>
        <v/>
      </c>
      <c r="DJ24" s="404">
        <f t="shared" ca="1" si="64"/>
        <v>0</v>
      </c>
      <c r="DK24" s="299" t="str">
        <f t="shared" ca="1" si="55"/>
        <v/>
      </c>
    </row>
    <row r="25" spans="1:115" ht="32.1" customHeight="1" thickBot="1" x14ac:dyDescent="0.25">
      <c r="A25" s="312" t="str">
        <f t="shared" ca="1" si="79"/>
        <v/>
      </c>
      <c r="B25" s="313" t="str">
        <f t="shared" ca="1" si="79"/>
        <v/>
      </c>
      <c r="C25" s="371">
        <f t="shared" ca="1" si="1"/>
        <v>0</v>
      </c>
      <c r="D25" s="361" t="str">
        <f t="shared" ca="1" si="80"/>
        <v/>
      </c>
      <c r="E25" s="314" t="str">
        <f t="shared" ca="1" si="80"/>
        <v/>
      </c>
      <c r="F25" s="314" t="str">
        <f t="shared" ca="1" si="80"/>
        <v/>
      </c>
      <c r="G25" s="313" t="str">
        <f t="shared" ca="1" si="80"/>
        <v/>
      </c>
      <c r="H25" s="346" t="str">
        <f t="shared" ca="1" si="3"/>
        <v>---</v>
      </c>
      <c r="I25" s="312" t="str">
        <f t="shared" ca="1" si="81"/>
        <v/>
      </c>
      <c r="J25" s="313" t="str">
        <f t="shared" ca="1" si="81"/>
        <v/>
      </c>
      <c r="K25" s="313" t="str">
        <f t="shared" ca="1" si="81"/>
        <v/>
      </c>
      <c r="L25" s="321" t="str">
        <f t="shared" ca="1" si="5"/>
        <v>---</v>
      </c>
      <c r="M25" s="457" t="str">
        <f t="shared" ca="1" si="56"/>
        <v/>
      </c>
      <c r="N25" s="316" t="str">
        <f t="shared" ca="1" si="82"/>
        <v/>
      </c>
      <c r="O25" s="313" t="str">
        <f t="shared" ca="1" si="82"/>
        <v/>
      </c>
      <c r="P25" s="321" t="str">
        <f t="shared" ca="1" si="7"/>
        <v>---</v>
      </c>
      <c r="Q25" s="368" t="str">
        <f t="shared" ca="1" si="83"/>
        <v/>
      </c>
      <c r="R25" s="317" t="str">
        <f t="shared" ca="1" si="83"/>
        <v/>
      </c>
      <c r="S25" s="321" t="str">
        <f t="shared" ca="1" si="9"/>
        <v>---</v>
      </c>
      <c r="T25" s="430" t="str">
        <f t="shared" ca="1" si="10"/>
        <v/>
      </c>
      <c r="U25" s="321" t="str">
        <f t="shared" ca="1" si="11"/>
        <v>---</v>
      </c>
      <c r="V25" s="364" t="str">
        <f t="shared" ca="1" si="84"/>
        <v/>
      </c>
      <c r="W25" s="318" t="str">
        <f t="shared" ca="1" si="84"/>
        <v/>
      </c>
      <c r="X25" s="318" t="str">
        <f t="shared" ca="1" si="84"/>
        <v/>
      </c>
      <c r="Y25" s="321" t="str">
        <f t="shared" ca="1" si="13"/>
        <v>---</v>
      </c>
      <c r="Z25" s="312" t="str">
        <f t="shared" ca="1" si="14"/>
        <v/>
      </c>
      <c r="AA25" s="313" t="str">
        <f t="shared" ca="1" si="57"/>
        <v>--</v>
      </c>
      <c r="AB25" s="315" t="str">
        <f t="shared" ca="1" si="15"/>
        <v>---</v>
      </c>
      <c r="AC25" s="321" t="str">
        <f t="shared" ca="1" si="16"/>
        <v>---</v>
      </c>
      <c r="AD25" s="361" t="str">
        <f t="shared" ca="1" si="85"/>
        <v/>
      </c>
      <c r="AE25" s="358" t="str">
        <f t="shared" ca="1" si="85"/>
        <v/>
      </c>
      <c r="AF25" s="312" t="str">
        <f t="shared" ca="1" si="85"/>
        <v/>
      </c>
      <c r="AG25" s="313" t="str">
        <f t="shared" ca="1" si="85"/>
        <v/>
      </c>
      <c r="AH25" s="313" t="str">
        <f t="shared" ca="1" si="85"/>
        <v/>
      </c>
      <c r="AI25" s="313" t="str">
        <f t="shared" ca="1" si="18"/>
        <v/>
      </c>
      <c r="AJ25" s="319">
        <f t="shared" ca="1" si="19"/>
        <v>0</v>
      </c>
      <c r="AK25" s="321" t="str">
        <f ca="1">IF(AJ25=0,"---",(IF(((VLOOKUP(AF25,AuE_Vorgaben!G$25:H$27,2,TRUE))&gt;AJ25),"ok","?")))</f>
        <v>---</v>
      </c>
      <c r="AL25" s="312" t="str">
        <f t="shared" ca="1" si="86"/>
        <v/>
      </c>
      <c r="AM25" s="313" t="str">
        <f t="shared" ca="1" si="86"/>
        <v/>
      </c>
      <c r="AN25" s="313" t="str">
        <f t="shared" ca="1" si="86"/>
        <v/>
      </c>
      <c r="AO25" s="313" t="str">
        <f t="shared" ca="1" si="58"/>
        <v/>
      </c>
      <c r="AP25" s="313" t="str">
        <f t="shared" ca="1" si="21"/>
        <v/>
      </c>
      <c r="AQ25" s="313" t="str">
        <f t="shared" ca="1" si="87"/>
        <v/>
      </c>
      <c r="AR25" s="313" t="str">
        <f t="shared" ca="1" si="87"/>
        <v/>
      </c>
      <c r="AS25" s="313" t="str">
        <f t="shared" ca="1" si="59"/>
        <v/>
      </c>
      <c r="AT25" s="320">
        <f t="shared" ca="1" si="23"/>
        <v>0</v>
      </c>
      <c r="AU25" s="321" t="str">
        <f t="shared" ca="1" si="60"/>
        <v>---</v>
      </c>
      <c r="AV25" s="312" t="str">
        <f t="shared" ca="1" si="88"/>
        <v/>
      </c>
      <c r="AW25" s="313" t="str">
        <f t="shared" ca="1" si="88"/>
        <v/>
      </c>
      <c r="AX25" s="320" t="str">
        <f t="shared" ca="1" si="25"/>
        <v/>
      </c>
      <c r="AY25" s="321" t="str">
        <f t="shared" ca="1" si="26"/>
        <v>---</v>
      </c>
      <c r="AZ25" s="355">
        <f t="shared" ca="1" si="27"/>
        <v>0</v>
      </c>
      <c r="BA25" s="321" t="str">
        <f t="shared" ca="1" si="28"/>
        <v>---</v>
      </c>
      <c r="BB25" s="352" t="str">
        <f t="shared" ca="1" si="29"/>
        <v/>
      </c>
      <c r="BC25" s="321" t="str">
        <f t="shared" ca="1" si="61"/>
        <v>---</v>
      </c>
      <c r="BD25" s="349" t="str">
        <f t="shared" ca="1" si="30"/>
        <v/>
      </c>
      <c r="BE25" s="315" t="str">
        <f t="shared" ca="1" si="31"/>
        <v>---</v>
      </c>
      <c r="BF25" s="320" t="str">
        <f t="shared" ca="1" si="32"/>
        <v/>
      </c>
      <c r="BG25" s="321" t="str">
        <f t="shared" ca="1" si="33"/>
        <v>---</v>
      </c>
      <c r="BI25" s="379" t="s">
        <v>161</v>
      </c>
      <c r="BK25" s="393">
        <f t="shared" ca="1" si="34"/>
        <v>0</v>
      </c>
      <c r="BL25" s="381">
        <f t="shared" ca="1" si="35"/>
        <v>0</v>
      </c>
      <c r="BM25" s="381">
        <f t="shared" ca="1" si="36"/>
        <v>0</v>
      </c>
      <c r="BN25" s="381">
        <f t="shared" ca="1" si="37"/>
        <v>0</v>
      </c>
      <c r="BO25" s="381">
        <f t="shared" ca="1" si="38"/>
        <v>0</v>
      </c>
      <c r="BP25" s="397">
        <f t="shared" ca="1" si="39"/>
        <v>0</v>
      </c>
      <c r="BQ25" s="305"/>
      <c r="BR25" s="312" t="str">
        <f t="shared" ca="1" si="40"/>
        <v/>
      </c>
      <c r="BS25" s="381" t="str">
        <f t="shared" ca="1" si="41"/>
        <v/>
      </c>
      <c r="BT25" s="381" t="str">
        <f t="shared" ca="1" si="42"/>
        <v/>
      </c>
      <c r="BU25" s="397" t="str">
        <f t="shared" ca="1" si="43"/>
        <v/>
      </c>
      <c r="BV25" s="305"/>
      <c r="BW25" s="312" t="str">
        <f t="shared" ca="1" si="44"/>
        <v/>
      </c>
      <c r="BX25" s="381" t="str">
        <f t="shared" ca="1" si="45"/>
        <v/>
      </c>
      <c r="BY25" s="397" t="str">
        <f t="shared" ca="1" si="46"/>
        <v/>
      </c>
      <c r="BZ25" s="305"/>
      <c r="CA25" s="393" t="str">
        <f t="shared" ca="1" si="47"/>
        <v/>
      </c>
      <c r="CB25" s="381" t="str">
        <f t="shared" ca="1" si="48"/>
        <v/>
      </c>
      <c r="CC25" s="381" t="str">
        <f t="shared" ca="1" si="49"/>
        <v/>
      </c>
      <c r="CD25" s="147" t="str">
        <f t="shared" ca="1" si="50"/>
        <v>--</v>
      </c>
      <c r="CQ25" s="393">
        <f t="shared" ca="1" si="51"/>
        <v>0</v>
      </c>
      <c r="CR25" s="381">
        <f t="shared" ca="1" si="62"/>
        <v>0</v>
      </c>
      <c r="CS25" s="397">
        <f t="shared" ca="1" si="63"/>
        <v>0</v>
      </c>
      <c r="CU25" s="296">
        <f t="shared" ca="1" si="65"/>
        <v>0</v>
      </c>
      <c r="CV25" s="297" t="str">
        <f t="shared" ca="1" si="90"/>
        <v/>
      </c>
      <c r="CW25" s="297" t="str">
        <f t="shared" ca="1" si="90"/>
        <v/>
      </c>
      <c r="CX25" s="297" t="str">
        <f t="shared" ca="1" si="90"/>
        <v/>
      </c>
      <c r="CY25" s="297" t="str">
        <f t="shared" ca="1" si="90"/>
        <v/>
      </c>
      <c r="CZ25" s="297" t="str">
        <f t="shared" ca="1" si="90"/>
        <v/>
      </c>
      <c r="DA25" s="297" t="str">
        <f t="shared" ca="1" si="90"/>
        <v/>
      </c>
      <c r="DB25" s="297" t="str">
        <f t="shared" ca="1" si="90"/>
        <v/>
      </c>
      <c r="DC25" s="297" t="str">
        <f t="shared" ca="1" si="90"/>
        <v/>
      </c>
      <c r="DD25" s="297" t="str">
        <f t="shared" ca="1" si="90"/>
        <v/>
      </c>
      <c r="DE25" s="297" t="str">
        <f t="shared" ca="1" si="90"/>
        <v/>
      </c>
      <c r="DF25" s="399" t="str">
        <f t="shared" ca="1" si="90"/>
        <v/>
      </c>
      <c r="DH25" s="403" t="str">
        <f t="shared" ca="1" si="53"/>
        <v/>
      </c>
      <c r="DI25" s="300" t="str">
        <f t="shared" ca="1" si="54"/>
        <v/>
      </c>
      <c r="DJ25" s="404">
        <f t="shared" ca="1" si="64"/>
        <v>0</v>
      </c>
      <c r="DK25" s="299" t="str">
        <f t="shared" ca="1" si="55"/>
        <v/>
      </c>
    </row>
    <row r="26" spans="1:115" ht="32.1" customHeight="1" thickTop="1" x14ac:dyDescent="0.2">
      <c r="A26" s="312" t="str">
        <f t="shared" ca="1" si="79"/>
        <v/>
      </c>
      <c r="B26" s="313" t="str">
        <f t="shared" ca="1" si="79"/>
        <v/>
      </c>
      <c r="C26" s="371">
        <f t="shared" ca="1" si="1"/>
        <v>0</v>
      </c>
      <c r="D26" s="361" t="str">
        <f t="shared" ca="1" si="80"/>
        <v/>
      </c>
      <c r="E26" s="314" t="str">
        <f t="shared" ca="1" si="80"/>
        <v/>
      </c>
      <c r="F26" s="314" t="str">
        <f t="shared" ca="1" si="80"/>
        <v/>
      </c>
      <c r="G26" s="313" t="str">
        <f t="shared" ca="1" si="80"/>
        <v/>
      </c>
      <c r="H26" s="346" t="str">
        <f t="shared" ca="1" si="3"/>
        <v>---</v>
      </c>
      <c r="I26" s="312" t="str">
        <f t="shared" ca="1" si="81"/>
        <v/>
      </c>
      <c r="J26" s="313" t="str">
        <f t="shared" ca="1" si="81"/>
        <v/>
      </c>
      <c r="K26" s="313" t="str">
        <f t="shared" ca="1" si="81"/>
        <v/>
      </c>
      <c r="L26" s="321" t="str">
        <f t="shared" ca="1" si="5"/>
        <v>---</v>
      </c>
      <c r="M26" s="457" t="str">
        <f t="shared" ca="1" si="56"/>
        <v/>
      </c>
      <c r="N26" s="316" t="str">
        <f t="shared" ca="1" si="82"/>
        <v/>
      </c>
      <c r="O26" s="313" t="str">
        <f t="shared" ca="1" si="82"/>
        <v/>
      </c>
      <c r="P26" s="321" t="str">
        <f t="shared" ca="1" si="7"/>
        <v>---</v>
      </c>
      <c r="Q26" s="368" t="str">
        <f t="shared" ca="1" si="83"/>
        <v/>
      </c>
      <c r="R26" s="317" t="str">
        <f t="shared" ca="1" si="83"/>
        <v/>
      </c>
      <c r="S26" s="321" t="str">
        <f t="shared" ca="1" si="9"/>
        <v>---</v>
      </c>
      <c r="T26" s="430" t="str">
        <f t="shared" ca="1" si="10"/>
        <v/>
      </c>
      <c r="U26" s="321" t="str">
        <f t="shared" ca="1" si="11"/>
        <v>---</v>
      </c>
      <c r="V26" s="364" t="str">
        <f t="shared" ca="1" si="84"/>
        <v/>
      </c>
      <c r="W26" s="318" t="str">
        <f t="shared" ca="1" si="84"/>
        <v/>
      </c>
      <c r="X26" s="318" t="str">
        <f t="shared" ca="1" si="84"/>
        <v/>
      </c>
      <c r="Y26" s="321" t="str">
        <f t="shared" ca="1" si="13"/>
        <v>---</v>
      </c>
      <c r="Z26" s="312" t="str">
        <f t="shared" ca="1" si="14"/>
        <v/>
      </c>
      <c r="AA26" s="313" t="str">
        <f t="shared" ca="1" si="57"/>
        <v>--</v>
      </c>
      <c r="AB26" s="315" t="str">
        <f t="shared" ca="1" si="15"/>
        <v>---</v>
      </c>
      <c r="AC26" s="321" t="str">
        <f t="shared" ca="1" si="16"/>
        <v>---</v>
      </c>
      <c r="AD26" s="361" t="str">
        <f t="shared" ca="1" si="85"/>
        <v/>
      </c>
      <c r="AE26" s="358" t="str">
        <f t="shared" ca="1" si="85"/>
        <v/>
      </c>
      <c r="AF26" s="312" t="str">
        <f t="shared" ca="1" si="85"/>
        <v/>
      </c>
      <c r="AG26" s="313" t="str">
        <f t="shared" ca="1" si="85"/>
        <v/>
      </c>
      <c r="AH26" s="313" t="str">
        <f t="shared" ca="1" si="85"/>
        <v/>
      </c>
      <c r="AI26" s="313" t="str">
        <f t="shared" ca="1" si="18"/>
        <v/>
      </c>
      <c r="AJ26" s="319">
        <f t="shared" ca="1" si="19"/>
        <v>0</v>
      </c>
      <c r="AK26" s="321" t="str">
        <f ca="1">IF(AJ26=0,"---",(IF(((VLOOKUP(AF26,AuE_Vorgaben!G$25:H$27,2,TRUE))&gt;AJ26),"ok","?")))</f>
        <v>---</v>
      </c>
      <c r="AL26" s="312" t="str">
        <f t="shared" ca="1" si="86"/>
        <v/>
      </c>
      <c r="AM26" s="313" t="str">
        <f t="shared" ca="1" si="86"/>
        <v/>
      </c>
      <c r="AN26" s="313" t="str">
        <f t="shared" ca="1" si="86"/>
        <v/>
      </c>
      <c r="AO26" s="313" t="str">
        <f t="shared" ca="1" si="58"/>
        <v/>
      </c>
      <c r="AP26" s="313" t="str">
        <f t="shared" ca="1" si="21"/>
        <v/>
      </c>
      <c r="AQ26" s="313" t="str">
        <f t="shared" ca="1" si="87"/>
        <v/>
      </c>
      <c r="AR26" s="313" t="str">
        <f t="shared" ca="1" si="87"/>
        <v/>
      </c>
      <c r="AS26" s="313" t="str">
        <f t="shared" ca="1" si="59"/>
        <v/>
      </c>
      <c r="AT26" s="320">
        <f t="shared" ca="1" si="23"/>
        <v>0</v>
      </c>
      <c r="AU26" s="321" t="str">
        <f t="shared" ca="1" si="60"/>
        <v>---</v>
      </c>
      <c r="AV26" s="312" t="str">
        <f t="shared" ca="1" si="88"/>
        <v/>
      </c>
      <c r="AW26" s="313" t="str">
        <f t="shared" ca="1" si="88"/>
        <v/>
      </c>
      <c r="AX26" s="320" t="str">
        <f t="shared" ca="1" si="25"/>
        <v/>
      </c>
      <c r="AY26" s="321" t="str">
        <f t="shared" ca="1" si="26"/>
        <v>---</v>
      </c>
      <c r="AZ26" s="355">
        <f t="shared" ca="1" si="27"/>
        <v>0</v>
      </c>
      <c r="BA26" s="321" t="str">
        <f t="shared" ca="1" si="28"/>
        <v>---</v>
      </c>
      <c r="BB26" s="352" t="str">
        <f t="shared" ca="1" si="29"/>
        <v/>
      </c>
      <c r="BC26" s="321" t="str">
        <f t="shared" ca="1" si="61"/>
        <v>---</v>
      </c>
      <c r="BD26" s="349" t="str">
        <f t="shared" ca="1" si="30"/>
        <v/>
      </c>
      <c r="BE26" s="315" t="str">
        <f t="shared" ca="1" si="31"/>
        <v>---</v>
      </c>
      <c r="BF26" s="320" t="str">
        <f t="shared" ca="1" si="32"/>
        <v/>
      </c>
      <c r="BG26" s="321" t="str">
        <f t="shared" ca="1" si="33"/>
        <v>---</v>
      </c>
      <c r="BI26" s="379" t="s">
        <v>162</v>
      </c>
      <c r="BK26" s="393">
        <f t="shared" ca="1" si="34"/>
        <v>0</v>
      </c>
      <c r="BL26" s="381">
        <f t="shared" ca="1" si="35"/>
        <v>0</v>
      </c>
      <c r="BM26" s="381">
        <f t="shared" ca="1" si="36"/>
        <v>0</v>
      </c>
      <c r="BN26" s="381">
        <f t="shared" ca="1" si="37"/>
        <v>0</v>
      </c>
      <c r="BO26" s="381">
        <f t="shared" ca="1" si="38"/>
        <v>0</v>
      </c>
      <c r="BP26" s="397">
        <f t="shared" ca="1" si="39"/>
        <v>0</v>
      </c>
      <c r="BQ26" s="305"/>
      <c r="BR26" s="312" t="str">
        <f t="shared" ca="1" si="40"/>
        <v/>
      </c>
      <c r="BS26" s="381" t="str">
        <f t="shared" ca="1" si="41"/>
        <v/>
      </c>
      <c r="BT26" s="381" t="str">
        <f t="shared" ca="1" si="42"/>
        <v/>
      </c>
      <c r="BU26" s="397" t="str">
        <f t="shared" ca="1" si="43"/>
        <v/>
      </c>
      <c r="BV26" s="305"/>
      <c r="BW26" s="312" t="str">
        <f t="shared" ca="1" si="44"/>
        <v/>
      </c>
      <c r="BX26" s="381" t="str">
        <f t="shared" ca="1" si="45"/>
        <v/>
      </c>
      <c r="BY26" s="397" t="str">
        <f t="shared" ca="1" si="46"/>
        <v/>
      </c>
      <c r="BZ26" s="305"/>
      <c r="CA26" s="393" t="str">
        <f t="shared" ca="1" si="47"/>
        <v/>
      </c>
      <c r="CB26" s="381" t="str">
        <f t="shared" ca="1" si="48"/>
        <v/>
      </c>
      <c r="CC26" s="381" t="str">
        <f t="shared" ca="1" si="49"/>
        <v/>
      </c>
      <c r="CD26" s="147" t="str">
        <f t="shared" ca="1" si="50"/>
        <v>--</v>
      </c>
      <c r="CG26" s="497" t="s">
        <v>420</v>
      </c>
      <c r="CH26" s="498"/>
      <c r="CI26" s="498"/>
      <c r="CJ26" s="498"/>
      <c r="CK26" s="498"/>
      <c r="CL26" s="498"/>
      <c r="CM26" s="498"/>
      <c r="CN26" s="499"/>
      <c r="CQ26" s="393">
        <f t="shared" ca="1" si="51"/>
        <v>0</v>
      </c>
      <c r="CR26" s="381">
        <f t="shared" ca="1" si="62"/>
        <v>0</v>
      </c>
      <c r="CS26" s="397">
        <f t="shared" ca="1" si="63"/>
        <v>0</v>
      </c>
      <c r="CU26" s="296">
        <f t="shared" ca="1" si="65"/>
        <v>0</v>
      </c>
      <c r="CV26" s="297" t="str">
        <f t="shared" ca="1" si="90"/>
        <v/>
      </c>
      <c r="CW26" s="297" t="str">
        <f t="shared" ca="1" si="90"/>
        <v/>
      </c>
      <c r="CX26" s="297" t="str">
        <f t="shared" ca="1" si="90"/>
        <v/>
      </c>
      <c r="CY26" s="297" t="str">
        <f t="shared" ca="1" si="90"/>
        <v/>
      </c>
      <c r="CZ26" s="297" t="str">
        <f t="shared" ca="1" si="90"/>
        <v/>
      </c>
      <c r="DA26" s="297" t="str">
        <f t="shared" ca="1" si="90"/>
        <v/>
      </c>
      <c r="DB26" s="297" t="str">
        <f t="shared" ca="1" si="90"/>
        <v/>
      </c>
      <c r="DC26" s="297" t="str">
        <f t="shared" ca="1" si="90"/>
        <v/>
      </c>
      <c r="DD26" s="297" t="str">
        <f t="shared" ca="1" si="90"/>
        <v/>
      </c>
      <c r="DE26" s="297" t="str">
        <f t="shared" ca="1" si="90"/>
        <v/>
      </c>
      <c r="DF26" s="399" t="str">
        <f t="shared" ca="1" si="90"/>
        <v/>
      </c>
      <c r="DH26" s="403" t="str">
        <f t="shared" ca="1" si="53"/>
        <v/>
      </c>
      <c r="DI26" s="300" t="str">
        <f t="shared" ca="1" si="54"/>
        <v/>
      </c>
      <c r="DJ26" s="404">
        <f t="shared" ca="1" si="64"/>
        <v>0</v>
      </c>
      <c r="DK26" s="299" t="str">
        <f t="shared" ca="1" si="55"/>
        <v/>
      </c>
    </row>
    <row r="27" spans="1:115" ht="32.1" customHeight="1" x14ac:dyDescent="0.2">
      <c r="A27" s="312" t="str">
        <f t="shared" ca="1" si="79"/>
        <v/>
      </c>
      <c r="B27" s="313" t="str">
        <f t="shared" ca="1" si="79"/>
        <v/>
      </c>
      <c r="C27" s="371">
        <f t="shared" ca="1" si="1"/>
        <v>0</v>
      </c>
      <c r="D27" s="361" t="str">
        <f t="shared" ca="1" si="80"/>
        <v/>
      </c>
      <c r="E27" s="314" t="str">
        <f t="shared" ca="1" si="80"/>
        <v/>
      </c>
      <c r="F27" s="314" t="str">
        <f t="shared" ca="1" si="80"/>
        <v/>
      </c>
      <c r="G27" s="313" t="str">
        <f t="shared" ca="1" si="80"/>
        <v/>
      </c>
      <c r="H27" s="346" t="str">
        <f t="shared" ca="1" si="3"/>
        <v>---</v>
      </c>
      <c r="I27" s="312" t="str">
        <f t="shared" ca="1" si="81"/>
        <v/>
      </c>
      <c r="J27" s="313" t="str">
        <f t="shared" ca="1" si="81"/>
        <v/>
      </c>
      <c r="K27" s="313" t="str">
        <f t="shared" ca="1" si="81"/>
        <v/>
      </c>
      <c r="L27" s="321" t="str">
        <f t="shared" ca="1" si="5"/>
        <v>---</v>
      </c>
      <c r="M27" s="457" t="str">
        <f t="shared" ca="1" si="56"/>
        <v/>
      </c>
      <c r="N27" s="316" t="str">
        <f t="shared" ca="1" si="82"/>
        <v/>
      </c>
      <c r="O27" s="313" t="str">
        <f t="shared" ca="1" si="82"/>
        <v/>
      </c>
      <c r="P27" s="321" t="str">
        <f t="shared" ca="1" si="7"/>
        <v>---</v>
      </c>
      <c r="Q27" s="368" t="str">
        <f t="shared" ca="1" si="83"/>
        <v/>
      </c>
      <c r="R27" s="317" t="str">
        <f t="shared" ca="1" si="83"/>
        <v/>
      </c>
      <c r="S27" s="321" t="str">
        <f t="shared" ca="1" si="9"/>
        <v>---</v>
      </c>
      <c r="T27" s="430" t="str">
        <f t="shared" ca="1" si="10"/>
        <v/>
      </c>
      <c r="U27" s="321" t="str">
        <f t="shared" ca="1" si="11"/>
        <v>---</v>
      </c>
      <c r="V27" s="364" t="str">
        <f t="shared" ca="1" si="84"/>
        <v/>
      </c>
      <c r="W27" s="318" t="str">
        <f t="shared" ca="1" si="84"/>
        <v/>
      </c>
      <c r="X27" s="318" t="str">
        <f t="shared" ca="1" si="84"/>
        <v/>
      </c>
      <c r="Y27" s="321" t="str">
        <f t="shared" ca="1" si="13"/>
        <v>---</v>
      </c>
      <c r="Z27" s="312" t="str">
        <f t="shared" ca="1" si="14"/>
        <v/>
      </c>
      <c r="AA27" s="313" t="str">
        <f t="shared" ca="1" si="57"/>
        <v>--</v>
      </c>
      <c r="AB27" s="315" t="str">
        <f t="shared" ca="1" si="15"/>
        <v>---</v>
      </c>
      <c r="AC27" s="321" t="str">
        <f t="shared" ca="1" si="16"/>
        <v>---</v>
      </c>
      <c r="AD27" s="361" t="str">
        <f t="shared" ca="1" si="85"/>
        <v/>
      </c>
      <c r="AE27" s="358" t="str">
        <f t="shared" ca="1" si="85"/>
        <v/>
      </c>
      <c r="AF27" s="312" t="str">
        <f t="shared" ca="1" si="85"/>
        <v/>
      </c>
      <c r="AG27" s="313" t="str">
        <f t="shared" ca="1" si="85"/>
        <v/>
      </c>
      <c r="AH27" s="313" t="str">
        <f t="shared" ca="1" si="85"/>
        <v/>
      </c>
      <c r="AI27" s="313" t="str">
        <f t="shared" ca="1" si="18"/>
        <v/>
      </c>
      <c r="AJ27" s="319">
        <f t="shared" ca="1" si="19"/>
        <v>0</v>
      </c>
      <c r="AK27" s="321" t="str">
        <f ca="1">IF(AJ27=0,"---",(IF(((VLOOKUP(AF27,AuE_Vorgaben!G$25:H$27,2,TRUE))&gt;AJ27),"ok","?")))</f>
        <v>---</v>
      </c>
      <c r="AL27" s="312" t="str">
        <f t="shared" ca="1" si="86"/>
        <v/>
      </c>
      <c r="AM27" s="313" t="str">
        <f t="shared" ca="1" si="86"/>
        <v/>
      </c>
      <c r="AN27" s="313" t="str">
        <f t="shared" ca="1" si="86"/>
        <v/>
      </c>
      <c r="AO27" s="313" t="str">
        <f t="shared" ca="1" si="58"/>
        <v/>
      </c>
      <c r="AP27" s="313" t="str">
        <f t="shared" ca="1" si="21"/>
        <v/>
      </c>
      <c r="AQ27" s="313" t="str">
        <f t="shared" ca="1" si="87"/>
        <v/>
      </c>
      <c r="AR27" s="313" t="str">
        <f t="shared" ca="1" si="87"/>
        <v/>
      </c>
      <c r="AS27" s="313" t="str">
        <f t="shared" ca="1" si="59"/>
        <v/>
      </c>
      <c r="AT27" s="320">
        <f t="shared" ca="1" si="23"/>
        <v>0</v>
      </c>
      <c r="AU27" s="321" t="str">
        <f t="shared" ca="1" si="60"/>
        <v>---</v>
      </c>
      <c r="AV27" s="312" t="str">
        <f t="shared" ca="1" si="88"/>
        <v/>
      </c>
      <c r="AW27" s="313" t="str">
        <f t="shared" ca="1" si="88"/>
        <v/>
      </c>
      <c r="AX27" s="320" t="str">
        <f t="shared" ca="1" si="25"/>
        <v/>
      </c>
      <c r="AY27" s="321" t="str">
        <f t="shared" ca="1" si="26"/>
        <v>---</v>
      </c>
      <c r="AZ27" s="355">
        <f t="shared" ca="1" si="27"/>
        <v>0</v>
      </c>
      <c r="BA27" s="321" t="str">
        <f t="shared" ca="1" si="28"/>
        <v>---</v>
      </c>
      <c r="BB27" s="352" t="str">
        <f t="shared" ca="1" si="29"/>
        <v/>
      </c>
      <c r="BC27" s="321" t="str">
        <f t="shared" ca="1" si="61"/>
        <v>---</v>
      </c>
      <c r="BD27" s="349" t="str">
        <f t="shared" ca="1" si="30"/>
        <v/>
      </c>
      <c r="BE27" s="315" t="str">
        <f t="shared" ca="1" si="31"/>
        <v>---</v>
      </c>
      <c r="BF27" s="320" t="str">
        <f t="shared" ca="1" si="32"/>
        <v/>
      </c>
      <c r="BG27" s="321" t="str">
        <f t="shared" ca="1" si="33"/>
        <v>---</v>
      </c>
      <c r="BI27" s="379" t="s">
        <v>163</v>
      </c>
      <c r="BK27" s="393">
        <f t="shared" ca="1" si="34"/>
        <v>0</v>
      </c>
      <c r="BL27" s="381">
        <f t="shared" ca="1" si="35"/>
        <v>0</v>
      </c>
      <c r="BM27" s="381">
        <f t="shared" ca="1" si="36"/>
        <v>0</v>
      </c>
      <c r="BN27" s="381">
        <f t="shared" ca="1" si="37"/>
        <v>0</v>
      </c>
      <c r="BO27" s="381">
        <f t="shared" ca="1" si="38"/>
        <v>0</v>
      </c>
      <c r="BP27" s="397">
        <f t="shared" ca="1" si="39"/>
        <v>0</v>
      </c>
      <c r="BQ27" s="305"/>
      <c r="BR27" s="312" t="str">
        <f t="shared" ca="1" si="40"/>
        <v/>
      </c>
      <c r="BS27" s="381" t="str">
        <f t="shared" ca="1" si="41"/>
        <v/>
      </c>
      <c r="BT27" s="381" t="str">
        <f t="shared" ca="1" si="42"/>
        <v/>
      </c>
      <c r="BU27" s="397" t="str">
        <f t="shared" ca="1" si="43"/>
        <v/>
      </c>
      <c r="BV27" s="305"/>
      <c r="BW27" s="312" t="str">
        <f t="shared" ca="1" si="44"/>
        <v/>
      </c>
      <c r="BX27" s="381" t="str">
        <f t="shared" ca="1" si="45"/>
        <v/>
      </c>
      <c r="BY27" s="397" t="str">
        <f t="shared" ca="1" si="46"/>
        <v/>
      </c>
      <c r="BZ27" s="305"/>
      <c r="CA27" s="393" t="str">
        <f t="shared" ca="1" si="47"/>
        <v/>
      </c>
      <c r="CB27" s="381" t="str">
        <f t="shared" ca="1" si="48"/>
        <v/>
      </c>
      <c r="CC27" s="381" t="str">
        <f t="shared" ca="1" si="49"/>
        <v/>
      </c>
      <c r="CD27" s="147" t="str">
        <f t="shared" ca="1" si="50"/>
        <v>--</v>
      </c>
      <c r="CG27" s="490">
        <f ca="1">CN4</f>
        <v>0</v>
      </c>
      <c r="CH27" s="491"/>
      <c r="CI27" s="495" t="s">
        <v>413</v>
      </c>
      <c r="CJ27" s="495"/>
      <c r="CK27" s="495"/>
      <c r="CL27" s="495"/>
      <c r="CM27" s="495"/>
      <c r="CN27" s="496"/>
      <c r="CQ27" s="393">
        <f t="shared" ca="1" si="51"/>
        <v>0</v>
      </c>
      <c r="CR27" s="381">
        <f t="shared" ca="1" si="62"/>
        <v>0</v>
      </c>
      <c r="CS27" s="397">
        <f t="shared" ca="1" si="63"/>
        <v>0</v>
      </c>
      <c r="CU27" s="296">
        <f t="shared" ca="1" si="65"/>
        <v>0</v>
      </c>
      <c r="CV27" s="297" t="str">
        <f t="shared" ca="1" si="90"/>
        <v/>
      </c>
      <c r="CW27" s="297" t="str">
        <f t="shared" ca="1" si="90"/>
        <v/>
      </c>
      <c r="CX27" s="297" t="str">
        <f t="shared" ca="1" si="90"/>
        <v/>
      </c>
      <c r="CY27" s="297" t="str">
        <f t="shared" ca="1" si="90"/>
        <v/>
      </c>
      <c r="CZ27" s="297" t="str">
        <f t="shared" ca="1" si="90"/>
        <v/>
      </c>
      <c r="DA27" s="297" t="str">
        <f t="shared" ca="1" si="90"/>
        <v/>
      </c>
      <c r="DB27" s="297" t="str">
        <f t="shared" ca="1" si="90"/>
        <v/>
      </c>
      <c r="DC27" s="297" t="str">
        <f t="shared" ca="1" si="90"/>
        <v/>
      </c>
      <c r="DD27" s="297" t="str">
        <f t="shared" ca="1" si="90"/>
        <v/>
      </c>
      <c r="DE27" s="297" t="str">
        <f t="shared" ca="1" si="90"/>
        <v/>
      </c>
      <c r="DF27" s="399" t="str">
        <f t="shared" ca="1" si="90"/>
        <v/>
      </c>
      <c r="DH27" s="403" t="str">
        <f t="shared" ca="1" si="53"/>
        <v/>
      </c>
      <c r="DI27" s="300" t="str">
        <f t="shared" ca="1" si="54"/>
        <v/>
      </c>
      <c r="DJ27" s="404">
        <f t="shared" ca="1" si="64"/>
        <v>0</v>
      </c>
      <c r="DK27" s="299" t="str">
        <f t="shared" ca="1" si="55"/>
        <v/>
      </c>
    </row>
    <row r="28" spans="1:115" ht="32.1" customHeight="1" x14ac:dyDescent="0.2">
      <c r="A28" s="312" t="str">
        <f t="shared" ca="1" si="79"/>
        <v/>
      </c>
      <c r="B28" s="313" t="str">
        <f t="shared" ca="1" si="79"/>
        <v/>
      </c>
      <c r="C28" s="371">
        <f t="shared" ca="1" si="1"/>
        <v>0</v>
      </c>
      <c r="D28" s="361" t="str">
        <f t="shared" ca="1" si="80"/>
        <v/>
      </c>
      <c r="E28" s="314" t="str">
        <f t="shared" ca="1" si="80"/>
        <v/>
      </c>
      <c r="F28" s="314" t="str">
        <f t="shared" ca="1" si="80"/>
        <v/>
      </c>
      <c r="G28" s="313" t="str">
        <f t="shared" ca="1" si="80"/>
        <v/>
      </c>
      <c r="H28" s="346" t="str">
        <f t="shared" ca="1" si="3"/>
        <v>---</v>
      </c>
      <c r="I28" s="312" t="str">
        <f t="shared" ca="1" si="81"/>
        <v/>
      </c>
      <c r="J28" s="313" t="str">
        <f t="shared" ca="1" si="81"/>
        <v/>
      </c>
      <c r="K28" s="313" t="str">
        <f t="shared" ca="1" si="81"/>
        <v/>
      </c>
      <c r="L28" s="321" t="str">
        <f t="shared" ca="1" si="5"/>
        <v>---</v>
      </c>
      <c r="M28" s="457" t="str">
        <f t="shared" ca="1" si="56"/>
        <v/>
      </c>
      <c r="N28" s="316" t="str">
        <f t="shared" ca="1" si="82"/>
        <v/>
      </c>
      <c r="O28" s="313" t="str">
        <f t="shared" ca="1" si="82"/>
        <v/>
      </c>
      <c r="P28" s="321" t="str">
        <f t="shared" ca="1" si="7"/>
        <v>---</v>
      </c>
      <c r="Q28" s="368" t="str">
        <f t="shared" ca="1" si="83"/>
        <v/>
      </c>
      <c r="R28" s="317" t="str">
        <f t="shared" ca="1" si="83"/>
        <v/>
      </c>
      <c r="S28" s="321" t="str">
        <f t="shared" ca="1" si="9"/>
        <v>---</v>
      </c>
      <c r="T28" s="430" t="str">
        <f t="shared" ca="1" si="10"/>
        <v/>
      </c>
      <c r="U28" s="321" t="str">
        <f t="shared" ca="1" si="11"/>
        <v>---</v>
      </c>
      <c r="V28" s="364" t="str">
        <f t="shared" ca="1" si="84"/>
        <v/>
      </c>
      <c r="W28" s="318" t="str">
        <f t="shared" ca="1" si="84"/>
        <v/>
      </c>
      <c r="X28" s="318" t="str">
        <f t="shared" ca="1" si="84"/>
        <v/>
      </c>
      <c r="Y28" s="321" t="str">
        <f t="shared" ca="1" si="13"/>
        <v>---</v>
      </c>
      <c r="Z28" s="312" t="str">
        <f t="shared" ca="1" si="14"/>
        <v/>
      </c>
      <c r="AA28" s="313" t="str">
        <f t="shared" ca="1" si="57"/>
        <v>--</v>
      </c>
      <c r="AB28" s="315" t="str">
        <f t="shared" ca="1" si="15"/>
        <v>---</v>
      </c>
      <c r="AC28" s="321" t="str">
        <f t="shared" ca="1" si="16"/>
        <v>---</v>
      </c>
      <c r="AD28" s="361" t="str">
        <f t="shared" ca="1" si="85"/>
        <v/>
      </c>
      <c r="AE28" s="358" t="str">
        <f t="shared" ca="1" si="85"/>
        <v/>
      </c>
      <c r="AF28" s="312" t="str">
        <f t="shared" ca="1" si="85"/>
        <v/>
      </c>
      <c r="AG28" s="313" t="str">
        <f t="shared" ca="1" si="85"/>
        <v/>
      </c>
      <c r="AH28" s="313" t="str">
        <f t="shared" ca="1" si="85"/>
        <v/>
      </c>
      <c r="AI28" s="313" t="str">
        <f t="shared" ca="1" si="18"/>
        <v/>
      </c>
      <c r="AJ28" s="319">
        <f t="shared" ca="1" si="19"/>
        <v>0</v>
      </c>
      <c r="AK28" s="321" t="str">
        <f ca="1">IF(AJ28=0,"---",(IF(((VLOOKUP(AF28,AuE_Vorgaben!G$25:H$27,2,TRUE))&gt;AJ28),"ok","?")))</f>
        <v>---</v>
      </c>
      <c r="AL28" s="312" t="str">
        <f t="shared" ca="1" si="86"/>
        <v/>
      </c>
      <c r="AM28" s="313" t="str">
        <f t="shared" ca="1" si="86"/>
        <v/>
      </c>
      <c r="AN28" s="313" t="str">
        <f t="shared" ca="1" si="86"/>
        <v/>
      </c>
      <c r="AO28" s="313" t="str">
        <f t="shared" ca="1" si="58"/>
        <v/>
      </c>
      <c r="AP28" s="313" t="str">
        <f t="shared" ca="1" si="21"/>
        <v/>
      </c>
      <c r="AQ28" s="313" t="str">
        <f t="shared" ca="1" si="87"/>
        <v/>
      </c>
      <c r="AR28" s="313" t="str">
        <f t="shared" ca="1" si="87"/>
        <v/>
      </c>
      <c r="AS28" s="313" t="str">
        <f t="shared" ca="1" si="59"/>
        <v/>
      </c>
      <c r="AT28" s="320">
        <f t="shared" ca="1" si="23"/>
        <v>0</v>
      </c>
      <c r="AU28" s="321" t="str">
        <f t="shared" ca="1" si="60"/>
        <v>---</v>
      </c>
      <c r="AV28" s="312" t="str">
        <f t="shared" ca="1" si="88"/>
        <v/>
      </c>
      <c r="AW28" s="313" t="str">
        <f t="shared" ca="1" si="88"/>
        <v/>
      </c>
      <c r="AX28" s="320" t="str">
        <f t="shared" ca="1" si="25"/>
        <v/>
      </c>
      <c r="AY28" s="321" t="str">
        <f t="shared" ca="1" si="26"/>
        <v>---</v>
      </c>
      <c r="AZ28" s="355">
        <f t="shared" ca="1" si="27"/>
        <v>0</v>
      </c>
      <c r="BA28" s="321" t="str">
        <f t="shared" ca="1" si="28"/>
        <v>---</v>
      </c>
      <c r="BB28" s="352" t="str">
        <f t="shared" ca="1" si="29"/>
        <v/>
      </c>
      <c r="BC28" s="321" t="str">
        <f t="shared" ca="1" si="61"/>
        <v>---</v>
      </c>
      <c r="BD28" s="349" t="str">
        <f t="shared" ca="1" si="30"/>
        <v/>
      </c>
      <c r="BE28" s="315" t="str">
        <f t="shared" ca="1" si="31"/>
        <v>---</v>
      </c>
      <c r="BF28" s="320" t="str">
        <f t="shared" ca="1" si="32"/>
        <v/>
      </c>
      <c r="BG28" s="321" t="str">
        <f t="shared" ca="1" si="33"/>
        <v>---</v>
      </c>
      <c r="BI28" s="379" t="s">
        <v>164</v>
      </c>
      <c r="BK28" s="393">
        <f t="shared" ca="1" si="34"/>
        <v>0</v>
      </c>
      <c r="BL28" s="381">
        <f t="shared" ca="1" si="35"/>
        <v>0</v>
      </c>
      <c r="BM28" s="381">
        <f t="shared" ca="1" si="36"/>
        <v>0</v>
      </c>
      <c r="BN28" s="381">
        <f t="shared" ca="1" si="37"/>
        <v>0</v>
      </c>
      <c r="BO28" s="381">
        <f t="shared" ca="1" si="38"/>
        <v>0</v>
      </c>
      <c r="BP28" s="397">
        <f t="shared" ca="1" si="39"/>
        <v>0</v>
      </c>
      <c r="BQ28" s="305"/>
      <c r="BR28" s="312" t="str">
        <f t="shared" ca="1" si="40"/>
        <v/>
      </c>
      <c r="BS28" s="381" t="str">
        <f t="shared" ca="1" si="41"/>
        <v/>
      </c>
      <c r="BT28" s="381" t="str">
        <f t="shared" ca="1" si="42"/>
        <v/>
      </c>
      <c r="BU28" s="397" t="str">
        <f t="shared" ca="1" si="43"/>
        <v/>
      </c>
      <c r="BV28" s="305"/>
      <c r="BW28" s="312" t="str">
        <f t="shared" ca="1" si="44"/>
        <v/>
      </c>
      <c r="BX28" s="381" t="str">
        <f t="shared" ca="1" si="45"/>
        <v/>
      </c>
      <c r="BY28" s="397" t="str">
        <f t="shared" ca="1" si="46"/>
        <v/>
      </c>
      <c r="BZ28" s="305"/>
      <c r="CA28" s="393" t="str">
        <f t="shared" ca="1" si="47"/>
        <v/>
      </c>
      <c r="CB28" s="381" t="str">
        <f t="shared" ca="1" si="48"/>
        <v/>
      </c>
      <c r="CC28" s="381" t="str">
        <f t="shared" ca="1" si="49"/>
        <v/>
      </c>
      <c r="CD28" s="147" t="str">
        <f t="shared" ca="1" si="50"/>
        <v>--</v>
      </c>
      <c r="CG28" s="490" t="s">
        <v>367</v>
      </c>
      <c r="CH28" s="491"/>
      <c r="CI28" s="491"/>
      <c r="CJ28" s="491"/>
      <c r="CK28" s="491"/>
      <c r="CL28" s="491"/>
      <c r="CM28" s="491"/>
      <c r="CN28" s="492"/>
      <c r="CQ28" s="393">
        <f t="shared" ca="1" si="51"/>
        <v>0</v>
      </c>
      <c r="CR28" s="381">
        <f t="shared" ca="1" si="62"/>
        <v>0</v>
      </c>
      <c r="CS28" s="397">
        <f t="shared" ca="1" si="63"/>
        <v>0</v>
      </c>
      <c r="CU28" s="296">
        <f t="shared" ca="1" si="65"/>
        <v>0</v>
      </c>
      <c r="CV28" s="297" t="str">
        <f t="shared" ca="1" si="90"/>
        <v/>
      </c>
      <c r="CW28" s="297" t="str">
        <f t="shared" ca="1" si="90"/>
        <v/>
      </c>
      <c r="CX28" s="297" t="str">
        <f t="shared" ca="1" si="90"/>
        <v/>
      </c>
      <c r="CY28" s="297" t="str">
        <f t="shared" ca="1" si="90"/>
        <v/>
      </c>
      <c r="CZ28" s="297" t="str">
        <f t="shared" ca="1" si="90"/>
        <v/>
      </c>
      <c r="DA28" s="297" t="str">
        <f t="shared" ca="1" si="90"/>
        <v/>
      </c>
      <c r="DB28" s="297" t="str">
        <f t="shared" ca="1" si="90"/>
        <v/>
      </c>
      <c r="DC28" s="297" t="str">
        <f t="shared" ca="1" si="90"/>
        <v/>
      </c>
      <c r="DD28" s="297" t="str">
        <f t="shared" ca="1" si="90"/>
        <v/>
      </c>
      <c r="DE28" s="297" t="str">
        <f t="shared" ca="1" si="90"/>
        <v/>
      </c>
      <c r="DF28" s="399" t="str">
        <f t="shared" ca="1" si="90"/>
        <v/>
      </c>
      <c r="DH28" s="403" t="str">
        <f t="shared" ca="1" si="53"/>
        <v/>
      </c>
      <c r="DI28" s="300" t="str">
        <f t="shared" ca="1" si="54"/>
        <v/>
      </c>
      <c r="DJ28" s="404">
        <f t="shared" ca="1" si="64"/>
        <v>0</v>
      </c>
      <c r="DK28" s="299" t="str">
        <f t="shared" ca="1" si="55"/>
        <v/>
      </c>
    </row>
    <row r="29" spans="1:115" ht="32.1" customHeight="1" x14ac:dyDescent="0.2">
      <c r="A29" s="312" t="str">
        <f t="shared" ca="1" si="79"/>
        <v/>
      </c>
      <c r="B29" s="313" t="str">
        <f t="shared" ca="1" si="79"/>
        <v/>
      </c>
      <c r="C29" s="371">
        <f t="shared" ca="1" si="1"/>
        <v>0</v>
      </c>
      <c r="D29" s="361" t="str">
        <f t="shared" ca="1" si="80"/>
        <v/>
      </c>
      <c r="E29" s="314" t="str">
        <f t="shared" ca="1" si="80"/>
        <v/>
      </c>
      <c r="F29" s="314" t="str">
        <f t="shared" ca="1" si="80"/>
        <v/>
      </c>
      <c r="G29" s="313" t="str">
        <f t="shared" ca="1" si="80"/>
        <v/>
      </c>
      <c r="H29" s="346" t="str">
        <f t="shared" ca="1" si="3"/>
        <v>---</v>
      </c>
      <c r="I29" s="312" t="str">
        <f t="shared" ca="1" si="81"/>
        <v/>
      </c>
      <c r="J29" s="313" t="str">
        <f t="shared" ca="1" si="81"/>
        <v/>
      </c>
      <c r="K29" s="313" t="str">
        <f t="shared" ca="1" si="81"/>
        <v/>
      </c>
      <c r="L29" s="321" t="str">
        <f t="shared" ca="1" si="5"/>
        <v>---</v>
      </c>
      <c r="M29" s="457" t="str">
        <f t="shared" ca="1" si="56"/>
        <v/>
      </c>
      <c r="N29" s="316" t="str">
        <f t="shared" ca="1" si="82"/>
        <v/>
      </c>
      <c r="O29" s="313" t="str">
        <f t="shared" ca="1" si="82"/>
        <v/>
      </c>
      <c r="P29" s="321" t="str">
        <f t="shared" ca="1" si="7"/>
        <v>---</v>
      </c>
      <c r="Q29" s="368" t="str">
        <f t="shared" ca="1" si="83"/>
        <v/>
      </c>
      <c r="R29" s="317" t="str">
        <f t="shared" ca="1" si="83"/>
        <v/>
      </c>
      <c r="S29" s="321" t="str">
        <f t="shared" ca="1" si="9"/>
        <v>---</v>
      </c>
      <c r="T29" s="430" t="str">
        <f t="shared" ca="1" si="10"/>
        <v/>
      </c>
      <c r="U29" s="321" t="str">
        <f t="shared" ca="1" si="11"/>
        <v>---</v>
      </c>
      <c r="V29" s="364" t="str">
        <f t="shared" ca="1" si="84"/>
        <v/>
      </c>
      <c r="W29" s="318" t="str">
        <f t="shared" ca="1" si="84"/>
        <v/>
      </c>
      <c r="X29" s="318" t="str">
        <f t="shared" ca="1" si="84"/>
        <v/>
      </c>
      <c r="Y29" s="321" t="str">
        <f t="shared" ca="1" si="13"/>
        <v>---</v>
      </c>
      <c r="Z29" s="312" t="str">
        <f t="shared" ca="1" si="14"/>
        <v/>
      </c>
      <c r="AA29" s="313" t="str">
        <f t="shared" ca="1" si="57"/>
        <v>--</v>
      </c>
      <c r="AB29" s="315" t="str">
        <f t="shared" ca="1" si="15"/>
        <v>---</v>
      </c>
      <c r="AC29" s="321" t="str">
        <f t="shared" ca="1" si="16"/>
        <v>---</v>
      </c>
      <c r="AD29" s="361" t="str">
        <f t="shared" ca="1" si="85"/>
        <v/>
      </c>
      <c r="AE29" s="358" t="str">
        <f t="shared" ca="1" si="85"/>
        <v/>
      </c>
      <c r="AF29" s="312" t="str">
        <f t="shared" ca="1" si="85"/>
        <v/>
      </c>
      <c r="AG29" s="313" t="str">
        <f t="shared" ca="1" si="85"/>
        <v/>
      </c>
      <c r="AH29" s="313" t="str">
        <f t="shared" ca="1" si="85"/>
        <v/>
      </c>
      <c r="AI29" s="313" t="str">
        <f t="shared" ca="1" si="18"/>
        <v/>
      </c>
      <c r="AJ29" s="319">
        <f t="shared" ca="1" si="19"/>
        <v>0</v>
      </c>
      <c r="AK29" s="321" t="str">
        <f ca="1">IF(AJ29=0,"---",(IF(((VLOOKUP(AF29,AuE_Vorgaben!G$25:H$27,2,TRUE))&gt;AJ29),"ok","?")))</f>
        <v>---</v>
      </c>
      <c r="AL29" s="312" t="str">
        <f t="shared" ca="1" si="86"/>
        <v/>
      </c>
      <c r="AM29" s="313" t="str">
        <f t="shared" ca="1" si="86"/>
        <v/>
      </c>
      <c r="AN29" s="313" t="str">
        <f t="shared" ca="1" si="86"/>
        <v/>
      </c>
      <c r="AO29" s="313" t="str">
        <f t="shared" ca="1" si="58"/>
        <v/>
      </c>
      <c r="AP29" s="313" t="str">
        <f t="shared" ca="1" si="21"/>
        <v/>
      </c>
      <c r="AQ29" s="313" t="str">
        <f t="shared" ca="1" si="87"/>
        <v/>
      </c>
      <c r="AR29" s="313" t="str">
        <f t="shared" ca="1" si="87"/>
        <v/>
      </c>
      <c r="AS29" s="313" t="str">
        <f t="shared" ca="1" si="59"/>
        <v/>
      </c>
      <c r="AT29" s="320">
        <f t="shared" ca="1" si="23"/>
        <v>0</v>
      </c>
      <c r="AU29" s="321" t="str">
        <f t="shared" ca="1" si="60"/>
        <v>---</v>
      </c>
      <c r="AV29" s="312" t="str">
        <f t="shared" ca="1" si="88"/>
        <v/>
      </c>
      <c r="AW29" s="313" t="str">
        <f t="shared" ca="1" si="88"/>
        <v/>
      </c>
      <c r="AX29" s="320" t="str">
        <f t="shared" ca="1" si="25"/>
        <v/>
      </c>
      <c r="AY29" s="321" t="str">
        <f t="shared" ca="1" si="26"/>
        <v>---</v>
      </c>
      <c r="AZ29" s="355">
        <f t="shared" ca="1" si="27"/>
        <v>0</v>
      </c>
      <c r="BA29" s="321" t="str">
        <f t="shared" ca="1" si="28"/>
        <v>---</v>
      </c>
      <c r="BB29" s="352" t="str">
        <f t="shared" ca="1" si="29"/>
        <v/>
      </c>
      <c r="BC29" s="321" t="str">
        <f t="shared" ca="1" si="61"/>
        <v>---</v>
      </c>
      <c r="BD29" s="349" t="str">
        <f t="shared" ca="1" si="30"/>
        <v/>
      </c>
      <c r="BE29" s="315" t="str">
        <f t="shared" ca="1" si="31"/>
        <v>---</v>
      </c>
      <c r="BF29" s="320" t="str">
        <f t="shared" ca="1" si="32"/>
        <v/>
      </c>
      <c r="BG29" s="321" t="str">
        <f t="shared" ca="1" si="33"/>
        <v>---</v>
      </c>
      <c r="BI29" s="379" t="s">
        <v>165</v>
      </c>
      <c r="BK29" s="393">
        <f t="shared" ca="1" si="34"/>
        <v>0</v>
      </c>
      <c r="BL29" s="381">
        <f t="shared" ca="1" si="35"/>
        <v>0</v>
      </c>
      <c r="BM29" s="381">
        <f t="shared" ca="1" si="36"/>
        <v>0</v>
      </c>
      <c r="BN29" s="381">
        <f t="shared" ca="1" si="37"/>
        <v>0</v>
      </c>
      <c r="BO29" s="381">
        <f t="shared" ca="1" si="38"/>
        <v>0</v>
      </c>
      <c r="BP29" s="397">
        <f t="shared" ca="1" si="39"/>
        <v>0</v>
      </c>
      <c r="BQ29" s="305"/>
      <c r="BR29" s="312" t="str">
        <f t="shared" ca="1" si="40"/>
        <v/>
      </c>
      <c r="BS29" s="381" t="str">
        <f t="shared" ca="1" si="41"/>
        <v/>
      </c>
      <c r="BT29" s="381" t="str">
        <f t="shared" ca="1" si="42"/>
        <v/>
      </c>
      <c r="BU29" s="397" t="str">
        <f t="shared" ca="1" si="43"/>
        <v/>
      </c>
      <c r="BV29" s="305"/>
      <c r="BW29" s="312" t="str">
        <f t="shared" ca="1" si="44"/>
        <v/>
      </c>
      <c r="BX29" s="381" t="str">
        <f t="shared" ca="1" si="45"/>
        <v/>
      </c>
      <c r="BY29" s="397" t="str">
        <f t="shared" ca="1" si="46"/>
        <v/>
      </c>
      <c r="BZ29" s="305"/>
      <c r="CA29" s="393" t="str">
        <f t="shared" ca="1" si="47"/>
        <v/>
      </c>
      <c r="CB29" s="381" t="str">
        <f t="shared" ca="1" si="48"/>
        <v/>
      </c>
      <c r="CC29" s="381" t="str">
        <f t="shared" ca="1" si="49"/>
        <v/>
      </c>
      <c r="CD29" s="147" t="str">
        <f t="shared" ca="1" si="50"/>
        <v>--</v>
      </c>
      <c r="CG29" s="490" t="e">
        <f ca="1">IF(CJ14&gt;CN14,CJ14,CN14)</f>
        <v>#N/A</v>
      </c>
      <c r="CH29" s="491"/>
      <c r="CI29" s="495" t="s">
        <v>414</v>
      </c>
      <c r="CJ29" s="495"/>
      <c r="CK29" s="495"/>
      <c r="CL29" s="495"/>
      <c r="CM29" s="495"/>
      <c r="CN29" s="496"/>
      <c r="CQ29" s="393">
        <f t="shared" ca="1" si="51"/>
        <v>0</v>
      </c>
      <c r="CR29" s="381">
        <f t="shared" ca="1" si="62"/>
        <v>0</v>
      </c>
      <c r="CS29" s="397">
        <f t="shared" ca="1" si="63"/>
        <v>0</v>
      </c>
      <c r="CU29" s="296">
        <f t="shared" ca="1" si="65"/>
        <v>0</v>
      </c>
      <c r="CV29" s="297" t="str">
        <f t="shared" ca="1" si="90"/>
        <v/>
      </c>
      <c r="CW29" s="297" t="str">
        <f t="shared" ca="1" si="90"/>
        <v/>
      </c>
      <c r="CX29" s="297" t="str">
        <f t="shared" ca="1" si="90"/>
        <v/>
      </c>
      <c r="CY29" s="297" t="str">
        <f t="shared" ca="1" si="90"/>
        <v/>
      </c>
      <c r="CZ29" s="297" t="str">
        <f t="shared" ca="1" si="90"/>
        <v/>
      </c>
      <c r="DA29" s="297" t="str">
        <f t="shared" ca="1" si="90"/>
        <v/>
      </c>
      <c r="DB29" s="297" t="str">
        <f t="shared" ca="1" si="90"/>
        <v/>
      </c>
      <c r="DC29" s="297" t="str">
        <f t="shared" ca="1" si="90"/>
        <v/>
      </c>
      <c r="DD29" s="297" t="str">
        <f t="shared" ca="1" si="90"/>
        <v/>
      </c>
      <c r="DE29" s="297" t="str">
        <f t="shared" ca="1" si="90"/>
        <v/>
      </c>
      <c r="DF29" s="399" t="str">
        <f t="shared" ca="1" si="90"/>
        <v/>
      </c>
      <c r="DH29" s="403" t="str">
        <f t="shared" ca="1" si="53"/>
        <v/>
      </c>
      <c r="DI29" s="300" t="str">
        <f t="shared" ca="1" si="54"/>
        <v/>
      </c>
      <c r="DJ29" s="404">
        <f t="shared" ca="1" si="64"/>
        <v>0</v>
      </c>
      <c r="DK29" s="299" t="str">
        <f t="shared" ca="1" si="55"/>
        <v/>
      </c>
    </row>
    <row r="30" spans="1:115" ht="32.1" customHeight="1" x14ac:dyDescent="0.2">
      <c r="A30" s="312" t="str">
        <f t="shared" ca="1" si="79"/>
        <v/>
      </c>
      <c r="B30" s="313" t="str">
        <f t="shared" ca="1" si="79"/>
        <v/>
      </c>
      <c r="C30" s="371">
        <f t="shared" ca="1" si="1"/>
        <v>0</v>
      </c>
      <c r="D30" s="361" t="str">
        <f t="shared" ca="1" si="80"/>
        <v/>
      </c>
      <c r="E30" s="314" t="str">
        <f t="shared" ca="1" si="80"/>
        <v/>
      </c>
      <c r="F30" s="314" t="str">
        <f t="shared" ca="1" si="80"/>
        <v/>
      </c>
      <c r="G30" s="313" t="str">
        <f t="shared" ca="1" si="80"/>
        <v/>
      </c>
      <c r="H30" s="346" t="str">
        <f t="shared" ca="1" si="3"/>
        <v>---</v>
      </c>
      <c r="I30" s="312" t="str">
        <f t="shared" ca="1" si="81"/>
        <v/>
      </c>
      <c r="J30" s="313" t="str">
        <f t="shared" ca="1" si="81"/>
        <v/>
      </c>
      <c r="K30" s="313" t="str">
        <f t="shared" ca="1" si="81"/>
        <v/>
      </c>
      <c r="L30" s="321" t="str">
        <f t="shared" ca="1" si="5"/>
        <v>---</v>
      </c>
      <c r="M30" s="457" t="str">
        <f t="shared" ca="1" si="56"/>
        <v/>
      </c>
      <c r="N30" s="316" t="str">
        <f t="shared" ca="1" si="82"/>
        <v/>
      </c>
      <c r="O30" s="313" t="str">
        <f t="shared" ca="1" si="82"/>
        <v/>
      </c>
      <c r="P30" s="321" t="str">
        <f t="shared" ca="1" si="7"/>
        <v>---</v>
      </c>
      <c r="Q30" s="368" t="str">
        <f t="shared" ca="1" si="83"/>
        <v/>
      </c>
      <c r="R30" s="317" t="str">
        <f t="shared" ca="1" si="83"/>
        <v/>
      </c>
      <c r="S30" s="321" t="str">
        <f t="shared" ca="1" si="9"/>
        <v>---</v>
      </c>
      <c r="T30" s="430" t="str">
        <f t="shared" ca="1" si="10"/>
        <v/>
      </c>
      <c r="U30" s="321" t="str">
        <f t="shared" ca="1" si="11"/>
        <v>---</v>
      </c>
      <c r="V30" s="364" t="str">
        <f t="shared" ca="1" si="84"/>
        <v/>
      </c>
      <c r="W30" s="318" t="str">
        <f t="shared" ca="1" si="84"/>
        <v/>
      </c>
      <c r="X30" s="318" t="str">
        <f t="shared" ca="1" si="84"/>
        <v/>
      </c>
      <c r="Y30" s="321" t="str">
        <f t="shared" ca="1" si="13"/>
        <v>---</v>
      </c>
      <c r="Z30" s="312" t="str">
        <f t="shared" ca="1" si="14"/>
        <v/>
      </c>
      <c r="AA30" s="313" t="str">
        <f t="shared" ca="1" si="57"/>
        <v>--</v>
      </c>
      <c r="AB30" s="315" t="str">
        <f t="shared" ca="1" si="15"/>
        <v>---</v>
      </c>
      <c r="AC30" s="321" t="str">
        <f t="shared" ca="1" si="16"/>
        <v>---</v>
      </c>
      <c r="AD30" s="361" t="str">
        <f t="shared" ca="1" si="85"/>
        <v/>
      </c>
      <c r="AE30" s="358" t="str">
        <f t="shared" ca="1" si="85"/>
        <v/>
      </c>
      <c r="AF30" s="312" t="str">
        <f t="shared" ca="1" si="85"/>
        <v/>
      </c>
      <c r="AG30" s="313" t="str">
        <f t="shared" ca="1" si="85"/>
        <v/>
      </c>
      <c r="AH30" s="313" t="str">
        <f t="shared" ca="1" si="85"/>
        <v/>
      </c>
      <c r="AI30" s="313" t="str">
        <f t="shared" ca="1" si="18"/>
        <v/>
      </c>
      <c r="AJ30" s="319">
        <f t="shared" ca="1" si="19"/>
        <v>0</v>
      </c>
      <c r="AK30" s="321" t="str">
        <f ca="1">IF(AJ30=0,"---",(IF(((VLOOKUP(AF30,AuE_Vorgaben!G$25:H$27,2,TRUE))&gt;AJ30),"ok","?")))</f>
        <v>---</v>
      </c>
      <c r="AL30" s="312" t="str">
        <f t="shared" ca="1" si="86"/>
        <v/>
      </c>
      <c r="AM30" s="313" t="str">
        <f t="shared" ca="1" si="86"/>
        <v/>
      </c>
      <c r="AN30" s="313" t="str">
        <f t="shared" ca="1" si="86"/>
        <v/>
      </c>
      <c r="AO30" s="313" t="str">
        <f t="shared" ca="1" si="58"/>
        <v/>
      </c>
      <c r="AP30" s="313" t="str">
        <f t="shared" ca="1" si="21"/>
        <v/>
      </c>
      <c r="AQ30" s="313" t="str">
        <f t="shared" ca="1" si="87"/>
        <v/>
      </c>
      <c r="AR30" s="313" t="str">
        <f t="shared" ca="1" si="87"/>
        <v/>
      </c>
      <c r="AS30" s="313" t="str">
        <f t="shared" ca="1" si="59"/>
        <v/>
      </c>
      <c r="AT30" s="320">
        <f t="shared" ca="1" si="23"/>
        <v>0</v>
      </c>
      <c r="AU30" s="321" t="str">
        <f t="shared" ca="1" si="60"/>
        <v>---</v>
      </c>
      <c r="AV30" s="312" t="str">
        <f t="shared" ca="1" si="88"/>
        <v/>
      </c>
      <c r="AW30" s="313" t="str">
        <f t="shared" ca="1" si="88"/>
        <v/>
      </c>
      <c r="AX30" s="320" t="str">
        <f t="shared" ca="1" si="25"/>
        <v/>
      </c>
      <c r="AY30" s="321" t="str">
        <f t="shared" ca="1" si="26"/>
        <v>---</v>
      </c>
      <c r="AZ30" s="355">
        <f t="shared" ca="1" si="27"/>
        <v>0</v>
      </c>
      <c r="BA30" s="321" t="str">
        <f t="shared" ca="1" si="28"/>
        <v>---</v>
      </c>
      <c r="BB30" s="352" t="str">
        <f t="shared" ca="1" si="29"/>
        <v/>
      </c>
      <c r="BC30" s="321" t="str">
        <f t="shared" ca="1" si="61"/>
        <v>---</v>
      </c>
      <c r="BD30" s="349" t="str">
        <f t="shared" ca="1" si="30"/>
        <v/>
      </c>
      <c r="BE30" s="315" t="str">
        <f t="shared" ca="1" si="31"/>
        <v>---</v>
      </c>
      <c r="BF30" s="320" t="str">
        <f t="shared" ca="1" si="32"/>
        <v/>
      </c>
      <c r="BG30" s="321" t="str">
        <f t="shared" ca="1" si="33"/>
        <v>---</v>
      </c>
      <c r="BI30" s="379" t="s">
        <v>166</v>
      </c>
      <c r="BK30" s="393">
        <f t="shared" ca="1" si="34"/>
        <v>0</v>
      </c>
      <c r="BL30" s="381">
        <f t="shared" ca="1" si="35"/>
        <v>0</v>
      </c>
      <c r="BM30" s="381">
        <f t="shared" ca="1" si="36"/>
        <v>0</v>
      </c>
      <c r="BN30" s="381">
        <f t="shared" ca="1" si="37"/>
        <v>0</v>
      </c>
      <c r="BO30" s="381">
        <f t="shared" ca="1" si="38"/>
        <v>0</v>
      </c>
      <c r="BP30" s="397">
        <f t="shared" ca="1" si="39"/>
        <v>0</v>
      </c>
      <c r="BQ30" s="305"/>
      <c r="BR30" s="312" t="str">
        <f t="shared" ca="1" si="40"/>
        <v/>
      </c>
      <c r="BS30" s="381" t="str">
        <f t="shared" ca="1" si="41"/>
        <v/>
      </c>
      <c r="BT30" s="381" t="str">
        <f t="shared" ca="1" si="42"/>
        <v/>
      </c>
      <c r="BU30" s="397" t="str">
        <f t="shared" ca="1" si="43"/>
        <v/>
      </c>
      <c r="BV30" s="305"/>
      <c r="BW30" s="312" t="str">
        <f t="shared" ca="1" si="44"/>
        <v/>
      </c>
      <c r="BX30" s="381" t="str">
        <f t="shared" ca="1" si="45"/>
        <v/>
      </c>
      <c r="BY30" s="397" t="str">
        <f t="shared" ca="1" si="46"/>
        <v/>
      </c>
      <c r="BZ30" s="305"/>
      <c r="CA30" s="393" t="str">
        <f t="shared" ca="1" si="47"/>
        <v/>
      </c>
      <c r="CB30" s="381" t="str">
        <f t="shared" ca="1" si="48"/>
        <v/>
      </c>
      <c r="CC30" s="381" t="str">
        <f t="shared" ca="1" si="49"/>
        <v/>
      </c>
      <c r="CD30" s="147" t="str">
        <f t="shared" ca="1" si="50"/>
        <v>--</v>
      </c>
      <c r="CG30" s="312" t="s">
        <v>381</v>
      </c>
      <c r="CH30" s="382" t="e">
        <f ca="1">((IF(CH7&gt;0,1,0))+(ROUND((CH18*$CN$17),0)))</f>
        <v>#DIV/0!</v>
      </c>
      <c r="CI30" s="313" t="s">
        <v>387</v>
      </c>
      <c r="CJ30" s="382" t="e">
        <f ca="1">((IF(CJ7&gt;0,1,0))+(ROUND((CJ18*$CN$17),0)))</f>
        <v>#DIV/0!</v>
      </c>
      <c r="CK30" s="313" t="s">
        <v>395</v>
      </c>
      <c r="CL30" s="382" t="e">
        <f ca="1">((IF(CL7&gt;0,1,0))+(ROUND((CL18*$CN$17),0)))</f>
        <v>#DIV/0!</v>
      </c>
      <c r="CM30" s="313" t="s">
        <v>404</v>
      </c>
      <c r="CN30" s="386" t="e">
        <f ca="1">((IF(CN7&gt;0,1,0))+(ROUND((CN18*$CN$17),0)))</f>
        <v>#DIV/0!</v>
      </c>
      <c r="CQ30" s="393">
        <f t="shared" ca="1" si="51"/>
        <v>0</v>
      </c>
      <c r="CR30" s="381">
        <f t="shared" ca="1" si="62"/>
        <v>0</v>
      </c>
      <c r="CS30" s="397">
        <f t="shared" ca="1" si="63"/>
        <v>0</v>
      </c>
      <c r="CU30" s="296">
        <f t="shared" ca="1" si="65"/>
        <v>0</v>
      </c>
      <c r="CV30" s="297" t="str">
        <f t="shared" ca="1" si="90"/>
        <v/>
      </c>
      <c r="CW30" s="297" t="str">
        <f t="shared" ca="1" si="90"/>
        <v/>
      </c>
      <c r="CX30" s="297" t="str">
        <f t="shared" ca="1" si="90"/>
        <v/>
      </c>
      <c r="CY30" s="297" t="str">
        <f t="shared" ca="1" si="90"/>
        <v/>
      </c>
      <c r="CZ30" s="297" t="str">
        <f t="shared" ca="1" si="90"/>
        <v/>
      </c>
      <c r="DA30" s="297" t="str">
        <f t="shared" ca="1" si="90"/>
        <v/>
      </c>
      <c r="DB30" s="297" t="str">
        <f t="shared" ca="1" si="90"/>
        <v/>
      </c>
      <c r="DC30" s="297" t="str">
        <f t="shared" ca="1" si="90"/>
        <v/>
      </c>
      <c r="DD30" s="297" t="str">
        <f t="shared" ca="1" si="90"/>
        <v/>
      </c>
      <c r="DE30" s="297" t="str">
        <f t="shared" ca="1" si="90"/>
        <v/>
      </c>
      <c r="DF30" s="399" t="str">
        <f t="shared" ca="1" si="90"/>
        <v/>
      </c>
      <c r="DH30" s="403" t="str">
        <f t="shared" ca="1" si="53"/>
        <v/>
      </c>
      <c r="DI30" s="300" t="str">
        <f t="shared" ca="1" si="54"/>
        <v/>
      </c>
      <c r="DJ30" s="404">
        <f t="shared" ca="1" si="64"/>
        <v>0</v>
      </c>
      <c r="DK30" s="299" t="str">
        <f t="shared" ca="1" si="55"/>
        <v/>
      </c>
    </row>
    <row r="31" spans="1:115" ht="32.1" customHeight="1" x14ac:dyDescent="0.2">
      <c r="A31" s="312" t="str">
        <f t="shared" ca="1" si="79"/>
        <v/>
      </c>
      <c r="B31" s="313" t="str">
        <f t="shared" ca="1" si="79"/>
        <v/>
      </c>
      <c r="C31" s="371">
        <f t="shared" ca="1" si="1"/>
        <v>0</v>
      </c>
      <c r="D31" s="361" t="str">
        <f t="shared" ca="1" si="80"/>
        <v/>
      </c>
      <c r="E31" s="314" t="str">
        <f t="shared" ca="1" si="80"/>
        <v/>
      </c>
      <c r="F31" s="314" t="str">
        <f t="shared" ca="1" si="80"/>
        <v/>
      </c>
      <c r="G31" s="313" t="str">
        <f t="shared" ca="1" si="80"/>
        <v/>
      </c>
      <c r="H31" s="346" t="str">
        <f t="shared" ca="1" si="3"/>
        <v>---</v>
      </c>
      <c r="I31" s="312" t="str">
        <f t="shared" ca="1" si="81"/>
        <v/>
      </c>
      <c r="J31" s="313" t="str">
        <f t="shared" ca="1" si="81"/>
        <v/>
      </c>
      <c r="K31" s="313" t="str">
        <f t="shared" ca="1" si="81"/>
        <v/>
      </c>
      <c r="L31" s="321" t="str">
        <f t="shared" ca="1" si="5"/>
        <v>---</v>
      </c>
      <c r="M31" s="457" t="str">
        <f t="shared" ca="1" si="56"/>
        <v/>
      </c>
      <c r="N31" s="316" t="str">
        <f t="shared" ca="1" si="82"/>
        <v/>
      </c>
      <c r="O31" s="313" t="str">
        <f t="shared" ca="1" si="82"/>
        <v/>
      </c>
      <c r="P31" s="321" t="str">
        <f t="shared" ca="1" si="7"/>
        <v>---</v>
      </c>
      <c r="Q31" s="368" t="str">
        <f t="shared" ca="1" si="83"/>
        <v/>
      </c>
      <c r="R31" s="317" t="str">
        <f t="shared" ca="1" si="83"/>
        <v/>
      </c>
      <c r="S31" s="321" t="str">
        <f t="shared" ca="1" si="9"/>
        <v>---</v>
      </c>
      <c r="T31" s="430" t="str">
        <f t="shared" ca="1" si="10"/>
        <v/>
      </c>
      <c r="U31" s="321" t="str">
        <f t="shared" ca="1" si="11"/>
        <v>---</v>
      </c>
      <c r="V31" s="364" t="str">
        <f t="shared" ca="1" si="84"/>
        <v/>
      </c>
      <c r="W31" s="318" t="str">
        <f t="shared" ca="1" si="84"/>
        <v/>
      </c>
      <c r="X31" s="318" t="str">
        <f t="shared" ca="1" si="84"/>
        <v/>
      </c>
      <c r="Y31" s="321" t="str">
        <f t="shared" ca="1" si="13"/>
        <v>---</v>
      </c>
      <c r="Z31" s="312" t="str">
        <f t="shared" ca="1" si="14"/>
        <v/>
      </c>
      <c r="AA31" s="313" t="str">
        <f t="shared" ca="1" si="57"/>
        <v>--</v>
      </c>
      <c r="AB31" s="315" t="str">
        <f t="shared" ca="1" si="15"/>
        <v>---</v>
      </c>
      <c r="AC31" s="321" t="str">
        <f t="shared" ca="1" si="16"/>
        <v>---</v>
      </c>
      <c r="AD31" s="361" t="str">
        <f t="shared" ca="1" si="85"/>
        <v/>
      </c>
      <c r="AE31" s="358" t="str">
        <f t="shared" ca="1" si="85"/>
        <v/>
      </c>
      <c r="AF31" s="312" t="str">
        <f t="shared" ca="1" si="85"/>
        <v/>
      </c>
      <c r="AG31" s="313" t="str">
        <f t="shared" ca="1" si="85"/>
        <v/>
      </c>
      <c r="AH31" s="313" t="str">
        <f t="shared" ca="1" si="85"/>
        <v/>
      </c>
      <c r="AI31" s="313" t="str">
        <f t="shared" ca="1" si="18"/>
        <v/>
      </c>
      <c r="AJ31" s="319">
        <f t="shared" ca="1" si="19"/>
        <v>0</v>
      </c>
      <c r="AK31" s="321" t="str">
        <f ca="1">IF(AJ31=0,"---",(IF(((VLOOKUP(AF31,AuE_Vorgaben!G$25:H$27,2,TRUE))&gt;AJ31),"ok","?")))</f>
        <v>---</v>
      </c>
      <c r="AL31" s="312" t="str">
        <f t="shared" ca="1" si="86"/>
        <v/>
      </c>
      <c r="AM31" s="313" t="str">
        <f t="shared" ca="1" si="86"/>
        <v/>
      </c>
      <c r="AN31" s="313" t="str">
        <f t="shared" ca="1" si="86"/>
        <v/>
      </c>
      <c r="AO31" s="313" t="str">
        <f t="shared" ca="1" si="58"/>
        <v/>
      </c>
      <c r="AP31" s="313" t="str">
        <f t="shared" ca="1" si="21"/>
        <v/>
      </c>
      <c r="AQ31" s="313" t="str">
        <f t="shared" ca="1" si="87"/>
        <v/>
      </c>
      <c r="AR31" s="313" t="str">
        <f t="shared" ca="1" si="87"/>
        <v/>
      </c>
      <c r="AS31" s="313" t="str">
        <f t="shared" ca="1" si="59"/>
        <v/>
      </c>
      <c r="AT31" s="320">
        <f t="shared" ca="1" si="23"/>
        <v>0</v>
      </c>
      <c r="AU31" s="321" t="str">
        <f t="shared" ca="1" si="60"/>
        <v>---</v>
      </c>
      <c r="AV31" s="312" t="str">
        <f t="shared" ca="1" si="88"/>
        <v/>
      </c>
      <c r="AW31" s="313" t="str">
        <f t="shared" ca="1" si="88"/>
        <v/>
      </c>
      <c r="AX31" s="320" t="str">
        <f t="shared" ca="1" si="25"/>
        <v/>
      </c>
      <c r="AY31" s="321" t="str">
        <f t="shared" ca="1" si="26"/>
        <v>---</v>
      </c>
      <c r="AZ31" s="355">
        <f t="shared" ca="1" si="27"/>
        <v>0</v>
      </c>
      <c r="BA31" s="321" t="str">
        <f t="shared" ca="1" si="28"/>
        <v>---</v>
      </c>
      <c r="BB31" s="352" t="str">
        <f t="shared" ca="1" si="29"/>
        <v/>
      </c>
      <c r="BC31" s="321" t="str">
        <f t="shared" ca="1" si="61"/>
        <v>---</v>
      </c>
      <c r="BD31" s="349" t="str">
        <f t="shared" ca="1" si="30"/>
        <v/>
      </c>
      <c r="BE31" s="315" t="str">
        <f t="shared" ca="1" si="31"/>
        <v>---</v>
      </c>
      <c r="BF31" s="320" t="str">
        <f t="shared" ca="1" si="32"/>
        <v/>
      </c>
      <c r="BG31" s="321" t="str">
        <f t="shared" ca="1" si="33"/>
        <v>---</v>
      </c>
      <c r="BI31" s="379" t="s">
        <v>167</v>
      </c>
      <c r="BK31" s="393">
        <f t="shared" ca="1" si="34"/>
        <v>0</v>
      </c>
      <c r="BL31" s="381">
        <f t="shared" ca="1" si="35"/>
        <v>0</v>
      </c>
      <c r="BM31" s="381">
        <f t="shared" ca="1" si="36"/>
        <v>0</v>
      </c>
      <c r="BN31" s="381">
        <f t="shared" ca="1" si="37"/>
        <v>0</v>
      </c>
      <c r="BO31" s="381">
        <f t="shared" ca="1" si="38"/>
        <v>0</v>
      </c>
      <c r="BP31" s="397">
        <f t="shared" ca="1" si="39"/>
        <v>0</v>
      </c>
      <c r="BQ31" s="305"/>
      <c r="BR31" s="312" t="str">
        <f t="shared" ca="1" si="40"/>
        <v/>
      </c>
      <c r="BS31" s="381" t="str">
        <f t="shared" ca="1" si="41"/>
        <v/>
      </c>
      <c r="BT31" s="381" t="str">
        <f t="shared" ca="1" si="42"/>
        <v/>
      </c>
      <c r="BU31" s="397" t="str">
        <f t="shared" ca="1" si="43"/>
        <v/>
      </c>
      <c r="BV31" s="305"/>
      <c r="BW31" s="312" t="str">
        <f t="shared" ca="1" si="44"/>
        <v/>
      </c>
      <c r="BX31" s="381" t="str">
        <f t="shared" ca="1" si="45"/>
        <v/>
      </c>
      <c r="BY31" s="397" t="str">
        <f t="shared" ca="1" si="46"/>
        <v/>
      </c>
      <c r="BZ31" s="305"/>
      <c r="CA31" s="393" t="str">
        <f t="shared" ca="1" si="47"/>
        <v/>
      </c>
      <c r="CB31" s="381" t="str">
        <f t="shared" ca="1" si="48"/>
        <v/>
      </c>
      <c r="CC31" s="381" t="str">
        <f t="shared" ca="1" si="49"/>
        <v/>
      </c>
      <c r="CD31" s="147" t="str">
        <f t="shared" ca="1" si="50"/>
        <v>--</v>
      </c>
      <c r="CG31" s="312" t="s">
        <v>382</v>
      </c>
      <c r="CH31" s="382" t="e">
        <f ca="1">((IF(CH8&gt;0,1,0))+(ROUND((CH19*$CN$17),0)))</f>
        <v>#DIV/0!</v>
      </c>
      <c r="CI31" s="313" t="s">
        <v>388</v>
      </c>
      <c r="CJ31" s="382" t="e">
        <f ca="1">((IF(CJ8&gt;0,1,0))+(ROUND((CJ19*$CN$17),0)))</f>
        <v>#DIV/0!</v>
      </c>
      <c r="CK31" s="313" t="s">
        <v>396</v>
      </c>
      <c r="CL31" s="382" t="e">
        <f ca="1">((IF(CL8&gt;0,1,0))+(ROUND((CL19*$CN$17),0)))</f>
        <v>#DIV/0!</v>
      </c>
      <c r="CM31" s="313" t="s">
        <v>399</v>
      </c>
      <c r="CN31" s="386" t="e">
        <f ca="1">((IF(CN8&gt;0,1,0))+(ROUND((CN19*$CN$17),0)))</f>
        <v>#DIV/0!</v>
      </c>
      <c r="CQ31" s="393">
        <f t="shared" ca="1" si="51"/>
        <v>0</v>
      </c>
      <c r="CR31" s="381">
        <f t="shared" ca="1" si="62"/>
        <v>0</v>
      </c>
      <c r="CS31" s="397">
        <f t="shared" ca="1" si="63"/>
        <v>0</v>
      </c>
      <c r="CU31" s="296">
        <f t="shared" ca="1" si="65"/>
        <v>0</v>
      </c>
      <c r="CV31" s="297" t="str">
        <f t="shared" ca="1" si="90"/>
        <v/>
      </c>
      <c r="CW31" s="297" t="str">
        <f t="shared" ca="1" si="90"/>
        <v/>
      </c>
      <c r="CX31" s="297" t="str">
        <f t="shared" ca="1" si="90"/>
        <v/>
      </c>
      <c r="CY31" s="297" t="str">
        <f t="shared" ca="1" si="90"/>
        <v/>
      </c>
      <c r="CZ31" s="297" t="str">
        <f t="shared" ca="1" si="90"/>
        <v/>
      </c>
      <c r="DA31" s="297" t="str">
        <f t="shared" ca="1" si="90"/>
        <v/>
      </c>
      <c r="DB31" s="297" t="str">
        <f t="shared" ca="1" si="90"/>
        <v/>
      </c>
      <c r="DC31" s="297" t="str">
        <f t="shared" ca="1" si="90"/>
        <v/>
      </c>
      <c r="DD31" s="297" t="str">
        <f t="shared" ca="1" si="90"/>
        <v/>
      </c>
      <c r="DE31" s="297" t="str">
        <f t="shared" ca="1" si="90"/>
        <v/>
      </c>
      <c r="DF31" s="399" t="str">
        <f t="shared" ca="1" si="90"/>
        <v/>
      </c>
      <c r="DH31" s="403" t="str">
        <f t="shared" ca="1" si="53"/>
        <v/>
      </c>
      <c r="DI31" s="300" t="str">
        <f t="shared" ca="1" si="54"/>
        <v/>
      </c>
      <c r="DJ31" s="404">
        <f t="shared" ca="1" si="64"/>
        <v>0</v>
      </c>
      <c r="DK31" s="299" t="str">
        <f t="shared" ca="1" si="55"/>
        <v/>
      </c>
    </row>
    <row r="32" spans="1:115" ht="32.1" customHeight="1" x14ac:dyDescent="0.2">
      <c r="A32" s="312" t="str">
        <f t="shared" ca="1" si="79"/>
        <v/>
      </c>
      <c r="B32" s="313" t="str">
        <f t="shared" ca="1" si="79"/>
        <v/>
      </c>
      <c r="C32" s="371">
        <f t="shared" ca="1" si="1"/>
        <v>0</v>
      </c>
      <c r="D32" s="361" t="str">
        <f t="shared" ca="1" si="80"/>
        <v/>
      </c>
      <c r="E32" s="314" t="str">
        <f t="shared" ca="1" si="80"/>
        <v/>
      </c>
      <c r="F32" s="314" t="str">
        <f t="shared" ca="1" si="80"/>
        <v/>
      </c>
      <c r="G32" s="313" t="str">
        <f t="shared" ca="1" si="80"/>
        <v/>
      </c>
      <c r="H32" s="346" t="str">
        <f t="shared" ca="1" si="3"/>
        <v>---</v>
      </c>
      <c r="I32" s="312" t="str">
        <f t="shared" ca="1" si="81"/>
        <v/>
      </c>
      <c r="J32" s="313" t="str">
        <f t="shared" ca="1" si="81"/>
        <v/>
      </c>
      <c r="K32" s="313" t="str">
        <f t="shared" ca="1" si="81"/>
        <v/>
      </c>
      <c r="L32" s="321" t="str">
        <f t="shared" ca="1" si="5"/>
        <v>---</v>
      </c>
      <c r="M32" s="457" t="str">
        <f t="shared" ca="1" si="56"/>
        <v/>
      </c>
      <c r="N32" s="316" t="str">
        <f t="shared" ca="1" si="82"/>
        <v/>
      </c>
      <c r="O32" s="313" t="str">
        <f t="shared" ca="1" si="82"/>
        <v/>
      </c>
      <c r="P32" s="321" t="str">
        <f t="shared" ca="1" si="7"/>
        <v>---</v>
      </c>
      <c r="Q32" s="368" t="str">
        <f t="shared" ca="1" si="83"/>
        <v/>
      </c>
      <c r="R32" s="317" t="str">
        <f t="shared" ca="1" si="83"/>
        <v/>
      </c>
      <c r="S32" s="321" t="str">
        <f t="shared" ca="1" si="9"/>
        <v>---</v>
      </c>
      <c r="T32" s="430" t="str">
        <f t="shared" ca="1" si="10"/>
        <v/>
      </c>
      <c r="U32" s="321" t="str">
        <f t="shared" ca="1" si="11"/>
        <v>---</v>
      </c>
      <c r="V32" s="364" t="str">
        <f t="shared" ca="1" si="84"/>
        <v/>
      </c>
      <c r="W32" s="318" t="str">
        <f t="shared" ca="1" si="84"/>
        <v/>
      </c>
      <c r="X32" s="318" t="str">
        <f t="shared" ca="1" si="84"/>
        <v/>
      </c>
      <c r="Y32" s="321" t="str">
        <f t="shared" ca="1" si="13"/>
        <v>---</v>
      </c>
      <c r="Z32" s="312" t="str">
        <f t="shared" ca="1" si="14"/>
        <v/>
      </c>
      <c r="AA32" s="313" t="str">
        <f t="shared" ca="1" si="57"/>
        <v>--</v>
      </c>
      <c r="AB32" s="315" t="str">
        <f t="shared" ca="1" si="15"/>
        <v>---</v>
      </c>
      <c r="AC32" s="321" t="str">
        <f t="shared" ref="AC32:AC77" ca="1" si="91">IF(C32=0,"---",(IF(AA32="BDKS","---",(VLOOKUP(AA32,$CG$63:$CI$86,3,FALSE)))))</f>
        <v>---</v>
      </c>
      <c r="AD32" s="361" t="str">
        <f t="shared" ca="1" si="85"/>
        <v/>
      </c>
      <c r="AE32" s="358" t="str">
        <f t="shared" ca="1" si="85"/>
        <v/>
      </c>
      <c r="AF32" s="312" t="str">
        <f t="shared" ca="1" si="85"/>
        <v/>
      </c>
      <c r="AG32" s="313" t="str">
        <f t="shared" ca="1" si="85"/>
        <v/>
      </c>
      <c r="AH32" s="313" t="str">
        <f t="shared" ca="1" si="85"/>
        <v/>
      </c>
      <c r="AI32" s="313" t="str">
        <f t="shared" ca="1" si="18"/>
        <v/>
      </c>
      <c r="AJ32" s="319">
        <f t="shared" ca="1" si="19"/>
        <v>0</v>
      </c>
      <c r="AK32" s="321" t="str">
        <f ca="1">IF(AJ32=0,"---",(IF(((VLOOKUP(AF32,AuE_Vorgaben!G$25:H$27,2,TRUE))&gt;AJ32),"ok","?")))</f>
        <v>---</v>
      </c>
      <c r="AL32" s="312" t="str">
        <f t="shared" ca="1" si="86"/>
        <v/>
      </c>
      <c r="AM32" s="313" t="str">
        <f t="shared" ca="1" si="86"/>
        <v/>
      </c>
      <c r="AN32" s="313" t="str">
        <f t="shared" ca="1" si="86"/>
        <v/>
      </c>
      <c r="AO32" s="313" t="str">
        <f t="shared" ca="1" si="58"/>
        <v/>
      </c>
      <c r="AP32" s="313" t="str">
        <f t="shared" ca="1" si="21"/>
        <v/>
      </c>
      <c r="AQ32" s="313" t="str">
        <f t="shared" ca="1" si="87"/>
        <v/>
      </c>
      <c r="AR32" s="313" t="str">
        <f t="shared" ca="1" si="87"/>
        <v/>
      </c>
      <c r="AS32" s="313" t="str">
        <f t="shared" ca="1" si="59"/>
        <v/>
      </c>
      <c r="AT32" s="320">
        <f t="shared" ca="1" si="23"/>
        <v>0</v>
      </c>
      <c r="AU32" s="321" t="str">
        <f t="shared" ca="1" si="60"/>
        <v>---</v>
      </c>
      <c r="AV32" s="312" t="str">
        <f t="shared" ca="1" si="88"/>
        <v/>
      </c>
      <c r="AW32" s="313" t="str">
        <f t="shared" ca="1" si="88"/>
        <v/>
      </c>
      <c r="AX32" s="320" t="str">
        <f t="shared" ca="1" si="25"/>
        <v/>
      </c>
      <c r="AY32" s="321" t="str">
        <f t="shared" ca="1" si="26"/>
        <v>---</v>
      </c>
      <c r="AZ32" s="355">
        <f t="shared" ca="1" si="27"/>
        <v>0</v>
      </c>
      <c r="BA32" s="321" t="str">
        <f t="shared" ca="1" si="28"/>
        <v>---</v>
      </c>
      <c r="BB32" s="352" t="str">
        <f t="shared" ca="1" si="29"/>
        <v/>
      </c>
      <c r="BC32" s="321" t="str">
        <f t="shared" ca="1" si="61"/>
        <v>---</v>
      </c>
      <c r="BD32" s="349" t="str">
        <f t="shared" ca="1" si="30"/>
        <v/>
      </c>
      <c r="BE32" s="315" t="str">
        <f t="shared" ca="1" si="31"/>
        <v>---</v>
      </c>
      <c r="BF32" s="320" t="str">
        <f t="shared" ca="1" si="32"/>
        <v/>
      </c>
      <c r="BG32" s="321" t="str">
        <f t="shared" ca="1" si="33"/>
        <v>---</v>
      </c>
      <c r="BI32" s="379" t="s">
        <v>168</v>
      </c>
      <c r="BK32" s="393">
        <f t="shared" ca="1" si="34"/>
        <v>0</v>
      </c>
      <c r="BL32" s="381">
        <f t="shared" ca="1" si="35"/>
        <v>0</v>
      </c>
      <c r="BM32" s="381">
        <f t="shared" ca="1" si="36"/>
        <v>0</v>
      </c>
      <c r="BN32" s="381">
        <f t="shared" ca="1" si="37"/>
        <v>0</v>
      </c>
      <c r="BO32" s="381">
        <f t="shared" ca="1" si="38"/>
        <v>0</v>
      </c>
      <c r="BP32" s="397">
        <f t="shared" ca="1" si="39"/>
        <v>0</v>
      </c>
      <c r="BQ32" s="305"/>
      <c r="BR32" s="312" t="str">
        <f t="shared" ca="1" si="40"/>
        <v/>
      </c>
      <c r="BS32" s="381" t="str">
        <f t="shared" ca="1" si="41"/>
        <v/>
      </c>
      <c r="BT32" s="381" t="str">
        <f t="shared" ca="1" si="42"/>
        <v/>
      </c>
      <c r="BU32" s="397" t="str">
        <f t="shared" ca="1" si="43"/>
        <v/>
      </c>
      <c r="BV32" s="305"/>
      <c r="BW32" s="312" t="str">
        <f t="shared" ca="1" si="44"/>
        <v/>
      </c>
      <c r="BX32" s="381" t="str">
        <f t="shared" ca="1" si="45"/>
        <v/>
      </c>
      <c r="BY32" s="397" t="str">
        <f t="shared" ca="1" si="46"/>
        <v/>
      </c>
      <c r="BZ32" s="305"/>
      <c r="CA32" s="393" t="str">
        <f t="shared" ca="1" si="47"/>
        <v/>
      </c>
      <c r="CB32" s="381" t="str">
        <f t="shared" ca="1" si="48"/>
        <v/>
      </c>
      <c r="CC32" s="381" t="str">
        <f t="shared" ca="1" si="49"/>
        <v/>
      </c>
      <c r="CD32" s="147" t="str">
        <f t="shared" ca="1" si="50"/>
        <v>--</v>
      </c>
      <c r="CG32" s="312" t="s">
        <v>383</v>
      </c>
      <c r="CH32" s="382" t="e">
        <f t="shared" ref="CH32:CH35" ca="1" si="92">((IF(CH9&gt;0,1,0))+(ROUND((CH20*$CN$17),0)))</f>
        <v>#DIV/0!</v>
      </c>
      <c r="CI32" s="313" t="s">
        <v>389</v>
      </c>
      <c r="CJ32" s="382" t="e">
        <f t="shared" ref="CJ32:CL35" ca="1" si="93">((IF(CJ9&gt;0,1,0))+(ROUND((CJ20*$CN$17),0)))</f>
        <v>#DIV/0!</v>
      </c>
      <c r="CK32" s="313" t="s">
        <v>397</v>
      </c>
      <c r="CL32" s="382" t="e">
        <f t="shared" ca="1" si="93"/>
        <v>#DIV/0!</v>
      </c>
      <c r="CM32" s="313" t="s">
        <v>400</v>
      </c>
      <c r="CN32" s="386" t="e">
        <f t="shared" ref="CN32" ca="1" si="94">((IF(CN9&gt;0,1,0))+(ROUND((CN20*$CN$17),0)))</f>
        <v>#DIV/0!</v>
      </c>
      <c r="CQ32" s="393">
        <f t="shared" ca="1" si="51"/>
        <v>0</v>
      </c>
      <c r="CR32" s="381">
        <f t="shared" ca="1" si="62"/>
        <v>0</v>
      </c>
      <c r="CS32" s="397">
        <f t="shared" ca="1" si="63"/>
        <v>0</v>
      </c>
      <c r="CU32" s="296">
        <f t="shared" ca="1" si="65"/>
        <v>0</v>
      </c>
      <c r="CV32" s="297" t="str">
        <f t="shared" ca="1" si="90"/>
        <v/>
      </c>
      <c r="CW32" s="297" t="str">
        <f t="shared" ca="1" si="90"/>
        <v/>
      </c>
      <c r="CX32" s="297" t="str">
        <f t="shared" ca="1" si="90"/>
        <v/>
      </c>
      <c r="CY32" s="297" t="str">
        <f t="shared" ca="1" si="90"/>
        <v/>
      </c>
      <c r="CZ32" s="297" t="str">
        <f t="shared" ca="1" si="90"/>
        <v/>
      </c>
      <c r="DA32" s="297" t="str">
        <f t="shared" ca="1" si="90"/>
        <v/>
      </c>
      <c r="DB32" s="297" t="str">
        <f t="shared" ca="1" si="90"/>
        <v/>
      </c>
      <c r="DC32" s="297" t="str">
        <f t="shared" ca="1" si="90"/>
        <v/>
      </c>
      <c r="DD32" s="297" t="str">
        <f t="shared" ca="1" si="90"/>
        <v/>
      </c>
      <c r="DE32" s="297" t="str">
        <f t="shared" ca="1" si="90"/>
        <v/>
      </c>
      <c r="DF32" s="399" t="str">
        <f t="shared" ca="1" si="90"/>
        <v/>
      </c>
      <c r="DH32" s="403" t="str">
        <f t="shared" ca="1" si="53"/>
        <v/>
      </c>
      <c r="DI32" s="300" t="str">
        <f t="shared" ca="1" si="54"/>
        <v/>
      </c>
      <c r="DJ32" s="404">
        <f t="shared" ca="1" si="64"/>
        <v>0</v>
      </c>
      <c r="DK32" s="299" t="str">
        <f t="shared" ca="1" si="55"/>
        <v/>
      </c>
    </row>
    <row r="33" spans="1:115" ht="32.1" customHeight="1" x14ac:dyDescent="0.2">
      <c r="A33" s="312" t="str">
        <f t="shared" ca="1" si="79"/>
        <v/>
      </c>
      <c r="B33" s="313" t="str">
        <f t="shared" ca="1" si="79"/>
        <v/>
      </c>
      <c r="C33" s="371">
        <f t="shared" ca="1" si="1"/>
        <v>0</v>
      </c>
      <c r="D33" s="361" t="str">
        <f t="shared" ca="1" si="80"/>
        <v/>
      </c>
      <c r="E33" s="314" t="str">
        <f t="shared" ca="1" si="80"/>
        <v/>
      </c>
      <c r="F33" s="314" t="str">
        <f t="shared" ca="1" si="80"/>
        <v/>
      </c>
      <c r="G33" s="313" t="str">
        <f t="shared" ca="1" si="80"/>
        <v/>
      </c>
      <c r="H33" s="346" t="str">
        <f t="shared" ca="1" si="3"/>
        <v>---</v>
      </c>
      <c r="I33" s="312" t="str">
        <f t="shared" ca="1" si="81"/>
        <v/>
      </c>
      <c r="J33" s="313" t="str">
        <f t="shared" ca="1" si="81"/>
        <v/>
      </c>
      <c r="K33" s="313" t="str">
        <f t="shared" ca="1" si="81"/>
        <v/>
      </c>
      <c r="L33" s="321" t="str">
        <f t="shared" ca="1" si="5"/>
        <v>---</v>
      </c>
      <c r="M33" s="457" t="str">
        <f t="shared" ca="1" si="56"/>
        <v/>
      </c>
      <c r="N33" s="316" t="str">
        <f t="shared" ca="1" si="82"/>
        <v/>
      </c>
      <c r="O33" s="313" t="str">
        <f t="shared" ca="1" si="82"/>
        <v/>
      </c>
      <c r="P33" s="321" t="str">
        <f t="shared" ca="1" si="7"/>
        <v>---</v>
      </c>
      <c r="Q33" s="368" t="str">
        <f t="shared" ca="1" si="83"/>
        <v/>
      </c>
      <c r="R33" s="317" t="str">
        <f t="shared" ca="1" si="83"/>
        <v/>
      </c>
      <c r="S33" s="321" t="str">
        <f t="shared" ca="1" si="9"/>
        <v>---</v>
      </c>
      <c r="T33" s="430" t="str">
        <f t="shared" ca="1" si="10"/>
        <v/>
      </c>
      <c r="U33" s="321" t="str">
        <f t="shared" ca="1" si="11"/>
        <v>---</v>
      </c>
      <c r="V33" s="364" t="str">
        <f t="shared" ca="1" si="84"/>
        <v/>
      </c>
      <c r="W33" s="318" t="str">
        <f t="shared" ca="1" si="84"/>
        <v/>
      </c>
      <c r="X33" s="318" t="str">
        <f t="shared" ca="1" si="84"/>
        <v/>
      </c>
      <c r="Y33" s="321" t="str">
        <f t="shared" ca="1" si="13"/>
        <v>---</v>
      </c>
      <c r="Z33" s="312" t="str">
        <f t="shared" ca="1" si="14"/>
        <v/>
      </c>
      <c r="AA33" s="313" t="str">
        <f t="shared" ca="1" si="57"/>
        <v>--</v>
      </c>
      <c r="AB33" s="315" t="str">
        <f t="shared" ca="1" si="15"/>
        <v>---</v>
      </c>
      <c r="AC33" s="321" t="str">
        <f t="shared" ca="1" si="91"/>
        <v>---</v>
      </c>
      <c r="AD33" s="361" t="str">
        <f t="shared" ref="AD33:AH42" ca="1" si="95">IF($C33&lt;&gt;0,INDIRECT("Kalkulation!"&amp;$BI33&amp;AD$104,TRUE),"")</f>
        <v/>
      </c>
      <c r="AE33" s="358" t="str">
        <f t="shared" ca="1" si="95"/>
        <v/>
      </c>
      <c r="AF33" s="312" t="str">
        <f t="shared" ca="1" si="95"/>
        <v/>
      </c>
      <c r="AG33" s="313" t="str">
        <f t="shared" ca="1" si="95"/>
        <v/>
      </c>
      <c r="AH33" s="313" t="str">
        <f t="shared" ca="1" si="95"/>
        <v/>
      </c>
      <c r="AI33" s="313" t="str">
        <f t="shared" ca="1" si="18"/>
        <v/>
      </c>
      <c r="AJ33" s="319">
        <f t="shared" ca="1" si="19"/>
        <v>0</v>
      </c>
      <c r="AK33" s="321" t="str">
        <f ca="1">IF(AJ33=0,"---",(IF(((VLOOKUP(AF33,AuE_Vorgaben!G$25:H$27,2,TRUE))&gt;AJ33),"ok","?")))</f>
        <v>---</v>
      </c>
      <c r="AL33" s="312" t="str">
        <f t="shared" ca="1" si="86"/>
        <v/>
      </c>
      <c r="AM33" s="313" t="str">
        <f t="shared" ca="1" si="86"/>
        <v/>
      </c>
      <c r="AN33" s="313" t="str">
        <f t="shared" ca="1" si="86"/>
        <v/>
      </c>
      <c r="AO33" s="313" t="str">
        <f t="shared" ca="1" si="58"/>
        <v/>
      </c>
      <c r="AP33" s="313" t="str">
        <f t="shared" ca="1" si="21"/>
        <v/>
      </c>
      <c r="AQ33" s="313" t="str">
        <f t="shared" ca="1" si="87"/>
        <v/>
      </c>
      <c r="AR33" s="313" t="str">
        <f t="shared" ca="1" si="87"/>
        <v/>
      </c>
      <c r="AS33" s="313" t="str">
        <f t="shared" ca="1" si="59"/>
        <v/>
      </c>
      <c r="AT33" s="320">
        <f t="shared" ca="1" si="23"/>
        <v>0</v>
      </c>
      <c r="AU33" s="321" t="str">
        <f t="shared" ca="1" si="60"/>
        <v>---</v>
      </c>
      <c r="AV33" s="312" t="str">
        <f t="shared" ca="1" si="88"/>
        <v/>
      </c>
      <c r="AW33" s="313" t="str">
        <f t="shared" ca="1" si="88"/>
        <v/>
      </c>
      <c r="AX33" s="320" t="str">
        <f t="shared" ca="1" si="25"/>
        <v/>
      </c>
      <c r="AY33" s="321" t="str">
        <f t="shared" ca="1" si="26"/>
        <v>---</v>
      </c>
      <c r="AZ33" s="355">
        <f t="shared" ca="1" si="27"/>
        <v>0</v>
      </c>
      <c r="BA33" s="321" t="str">
        <f t="shared" ca="1" si="28"/>
        <v>---</v>
      </c>
      <c r="BB33" s="352" t="str">
        <f t="shared" ca="1" si="29"/>
        <v/>
      </c>
      <c r="BC33" s="321" t="str">
        <f t="shared" ca="1" si="61"/>
        <v>---</v>
      </c>
      <c r="BD33" s="349" t="str">
        <f t="shared" ca="1" si="30"/>
        <v/>
      </c>
      <c r="BE33" s="315" t="str">
        <f t="shared" ca="1" si="31"/>
        <v>---</v>
      </c>
      <c r="BF33" s="320" t="str">
        <f t="shared" ca="1" si="32"/>
        <v/>
      </c>
      <c r="BG33" s="321" t="str">
        <f t="shared" ca="1" si="33"/>
        <v>---</v>
      </c>
      <c r="BI33" s="379" t="s">
        <v>169</v>
      </c>
      <c r="BK33" s="393">
        <f t="shared" ca="1" si="34"/>
        <v>0</v>
      </c>
      <c r="BL33" s="381">
        <f t="shared" ca="1" si="35"/>
        <v>0</v>
      </c>
      <c r="BM33" s="381">
        <f t="shared" ca="1" si="36"/>
        <v>0</v>
      </c>
      <c r="BN33" s="381">
        <f t="shared" ca="1" si="37"/>
        <v>0</v>
      </c>
      <c r="BO33" s="381">
        <f t="shared" ca="1" si="38"/>
        <v>0</v>
      </c>
      <c r="BP33" s="397">
        <f t="shared" ca="1" si="39"/>
        <v>0</v>
      </c>
      <c r="BQ33" s="305"/>
      <c r="BR33" s="312" t="str">
        <f t="shared" ca="1" si="40"/>
        <v/>
      </c>
      <c r="BS33" s="381" t="str">
        <f t="shared" ca="1" si="41"/>
        <v/>
      </c>
      <c r="BT33" s="381" t="str">
        <f t="shared" ca="1" si="42"/>
        <v/>
      </c>
      <c r="BU33" s="397" t="str">
        <f t="shared" ca="1" si="43"/>
        <v/>
      </c>
      <c r="BV33" s="305"/>
      <c r="BW33" s="312" t="str">
        <f t="shared" ca="1" si="44"/>
        <v/>
      </c>
      <c r="BX33" s="381" t="str">
        <f t="shared" ca="1" si="45"/>
        <v/>
      </c>
      <c r="BY33" s="397" t="str">
        <f t="shared" ca="1" si="46"/>
        <v/>
      </c>
      <c r="BZ33" s="305"/>
      <c r="CA33" s="393" t="str">
        <f t="shared" ca="1" si="47"/>
        <v/>
      </c>
      <c r="CB33" s="381" t="str">
        <f t="shared" ca="1" si="48"/>
        <v/>
      </c>
      <c r="CC33" s="381" t="str">
        <f t="shared" ca="1" si="49"/>
        <v/>
      </c>
      <c r="CD33" s="147" t="str">
        <f t="shared" ca="1" si="50"/>
        <v>--</v>
      </c>
      <c r="CG33" s="312" t="s">
        <v>384</v>
      </c>
      <c r="CH33" s="382" t="e">
        <f t="shared" ca="1" si="92"/>
        <v>#DIV/0!</v>
      </c>
      <c r="CI33" s="313" t="s">
        <v>390</v>
      </c>
      <c r="CJ33" s="382" t="e">
        <f t="shared" ca="1" si="93"/>
        <v>#DIV/0!</v>
      </c>
      <c r="CK33" s="313" t="s">
        <v>398</v>
      </c>
      <c r="CL33" s="382" t="e">
        <f t="shared" ca="1" si="93"/>
        <v>#DIV/0!</v>
      </c>
      <c r="CM33" s="313" t="s">
        <v>401</v>
      </c>
      <c r="CN33" s="386" t="e">
        <f t="shared" ref="CN33" ca="1" si="96">((IF(CN10&gt;0,1,0))+(ROUND((CN21*$CN$17),0)))</f>
        <v>#DIV/0!</v>
      </c>
      <c r="CQ33" s="393">
        <f t="shared" ca="1" si="51"/>
        <v>0</v>
      </c>
      <c r="CR33" s="381">
        <f t="shared" ca="1" si="62"/>
        <v>0</v>
      </c>
      <c r="CS33" s="397">
        <f t="shared" ca="1" si="63"/>
        <v>0</v>
      </c>
      <c r="CU33" s="296">
        <f t="shared" ca="1" si="65"/>
        <v>0</v>
      </c>
      <c r="CV33" s="297" t="str">
        <f t="shared" ref="CV33:DF42" ca="1" si="97">IF($C33&lt;&gt;0,INDIRECT("'"&amp;Kalkulation&amp;"'!$"&amp;$BI33&amp;CV$104),"")</f>
        <v/>
      </c>
      <c r="CW33" s="297" t="str">
        <f t="shared" ca="1" si="97"/>
        <v/>
      </c>
      <c r="CX33" s="297" t="str">
        <f t="shared" ca="1" si="97"/>
        <v/>
      </c>
      <c r="CY33" s="297" t="str">
        <f t="shared" ca="1" si="97"/>
        <v/>
      </c>
      <c r="CZ33" s="297" t="str">
        <f t="shared" ca="1" si="97"/>
        <v/>
      </c>
      <c r="DA33" s="297" t="str">
        <f t="shared" ca="1" si="97"/>
        <v/>
      </c>
      <c r="DB33" s="297" t="str">
        <f t="shared" ca="1" si="97"/>
        <v/>
      </c>
      <c r="DC33" s="297" t="str">
        <f t="shared" ca="1" si="97"/>
        <v/>
      </c>
      <c r="DD33" s="297" t="str">
        <f t="shared" ca="1" si="97"/>
        <v/>
      </c>
      <c r="DE33" s="297" t="str">
        <f t="shared" ca="1" si="97"/>
        <v/>
      </c>
      <c r="DF33" s="399" t="str">
        <f t="shared" ca="1" si="97"/>
        <v/>
      </c>
      <c r="DH33" s="403" t="str">
        <f t="shared" ca="1" si="53"/>
        <v/>
      </c>
      <c r="DI33" s="300" t="str">
        <f t="shared" ca="1" si="54"/>
        <v/>
      </c>
      <c r="DJ33" s="404">
        <f t="shared" ca="1" si="64"/>
        <v>0</v>
      </c>
      <c r="DK33" s="299" t="str">
        <f t="shared" ca="1" si="55"/>
        <v/>
      </c>
    </row>
    <row r="34" spans="1:115" ht="32.1" customHeight="1" x14ac:dyDescent="0.2">
      <c r="A34" s="312" t="str">
        <f t="shared" ca="1" si="79"/>
        <v/>
      </c>
      <c r="B34" s="313" t="str">
        <f t="shared" ca="1" si="79"/>
        <v/>
      </c>
      <c r="C34" s="371">
        <f t="shared" ca="1" si="1"/>
        <v>0</v>
      </c>
      <c r="D34" s="361" t="str">
        <f t="shared" ca="1" si="80"/>
        <v/>
      </c>
      <c r="E34" s="314" t="str">
        <f t="shared" ca="1" si="80"/>
        <v/>
      </c>
      <c r="F34" s="314" t="str">
        <f t="shared" ca="1" si="80"/>
        <v/>
      </c>
      <c r="G34" s="313" t="str">
        <f t="shared" ca="1" si="80"/>
        <v/>
      </c>
      <c r="H34" s="346" t="str">
        <f t="shared" ca="1" si="3"/>
        <v>---</v>
      </c>
      <c r="I34" s="312" t="str">
        <f t="shared" ca="1" si="81"/>
        <v/>
      </c>
      <c r="J34" s="313" t="str">
        <f t="shared" ca="1" si="81"/>
        <v/>
      </c>
      <c r="K34" s="313" t="str">
        <f t="shared" ca="1" si="81"/>
        <v/>
      </c>
      <c r="L34" s="321" t="str">
        <f t="shared" ca="1" si="5"/>
        <v>---</v>
      </c>
      <c r="M34" s="457" t="str">
        <f t="shared" ca="1" si="56"/>
        <v/>
      </c>
      <c r="N34" s="316" t="str">
        <f t="shared" ca="1" si="82"/>
        <v/>
      </c>
      <c r="O34" s="313" t="str">
        <f t="shared" ca="1" si="82"/>
        <v/>
      </c>
      <c r="P34" s="321" t="str">
        <f t="shared" ca="1" si="7"/>
        <v>---</v>
      </c>
      <c r="Q34" s="368" t="str">
        <f t="shared" ca="1" si="83"/>
        <v/>
      </c>
      <c r="R34" s="317" t="str">
        <f t="shared" ca="1" si="83"/>
        <v/>
      </c>
      <c r="S34" s="321" t="str">
        <f t="shared" ca="1" si="9"/>
        <v>---</v>
      </c>
      <c r="T34" s="430" t="str">
        <f t="shared" ca="1" si="10"/>
        <v/>
      </c>
      <c r="U34" s="321" t="str">
        <f t="shared" ca="1" si="11"/>
        <v>---</v>
      </c>
      <c r="V34" s="364" t="str">
        <f t="shared" ca="1" si="84"/>
        <v/>
      </c>
      <c r="W34" s="318" t="str">
        <f t="shared" ca="1" si="84"/>
        <v/>
      </c>
      <c r="X34" s="318" t="str">
        <f t="shared" ca="1" si="84"/>
        <v/>
      </c>
      <c r="Y34" s="321" t="str">
        <f t="shared" ca="1" si="13"/>
        <v>---</v>
      </c>
      <c r="Z34" s="312" t="str">
        <f t="shared" ca="1" si="14"/>
        <v/>
      </c>
      <c r="AA34" s="313" t="str">
        <f t="shared" ca="1" si="57"/>
        <v>--</v>
      </c>
      <c r="AB34" s="315" t="str">
        <f t="shared" ca="1" si="15"/>
        <v>---</v>
      </c>
      <c r="AC34" s="321" t="str">
        <f t="shared" ca="1" si="91"/>
        <v>---</v>
      </c>
      <c r="AD34" s="361" t="str">
        <f t="shared" ca="1" si="95"/>
        <v/>
      </c>
      <c r="AE34" s="358" t="str">
        <f t="shared" ca="1" si="95"/>
        <v/>
      </c>
      <c r="AF34" s="312" t="str">
        <f t="shared" ca="1" si="95"/>
        <v/>
      </c>
      <c r="AG34" s="313" t="str">
        <f t="shared" ca="1" si="95"/>
        <v/>
      </c>
      <c r="AH34" s="313" t="str">
        <f t="shared" ca="1" si="95"/>
        <v/>
      </c>
      <c r="AI34" s="313" t="str">
        <f t="shared" ca="1" si="18"/>
        <v/>
      </c>
      <c r="AJ34" s="319">
        <f t="shared" ca="1" si="19"/>
        <v>0</v>
      </c>
      <c r="AK34" s="321" t="str">
        <f ca="1">IF(AJ34=0,"---",(IF(((VLOOKUP(AF34,AuE_Vorgaben!G$25:H$27,2,TRUE))&gt;AJ34),"ok","?")))</f>
        <v>---</v>
      </c>
      <c r="AL34" s="312" t="str">
        <f t="shared" ca="1" si="86"/>
        <v/>
      </c>
      <c r="AM34" s="313" t="str">
        <f t="shared" ca="1" si="86"/>
        <v/>
      </c>
      <c r="AN34" s="313" t="str">
        <f t="shared" ca="1" si="86"/>
        <v/>
      </c>
      <c r="AO34" s="313" t="str">
        <f t="shared" ca="1" si="58"/>
        <v/>
      </c>
      <c r="AP34" s="313" t="str">
        <f t="shared" ca="1" si="21"/>
        <v/>
      </c>
      <c r="AQ34" s="313" t="str">
        <f t="shared" ca="1" si="87"/>
        <v/>
      </c>
      <c r="AR34" s="313" t="str">
        <f t="shared" ca="1" si="87"/>
        <v/>
      </c>
      <c r="AS34" s="313" t="str">
        <f t="shared" ca="1" si="59"/>
        <v/>
      </c>
      <c r="AT34" s="320">
        <f t="shared" ca="1" si="23"/>
        <v>0</v>
      </c>
      <c r="AU34" s="321" t="str">
        <f t="shared" ca="1" si="60"/>
        <v>---</v>
      </c>
      <c r="AV34" s="312" t="str">
        <f t="shared" ca="1" si="88"/>
        <v/>
      </c>
      <c r="AW34" s="313" t="str">
        <f t="shared" ca="1" si="88"/>
        <v/>
      </c>
      <c r="AX34" s="320" t="str">
        <f t="shared" ca="1" si="25"/>
        <v/>
      </c>
      <c r="AY34" s="321" t="str">
        <f t="shared" ca="1" si="26"/>
        <v>---</v>
      </c>
      <c r="AZ34" s="355">
        <f t="shared" ca="1" si="27"/>
        <v>0</v>
      </c>
      <c r="BA34" s="321" t="str">
        <f t="shared" ca="1" si="28"/>
        <v>---</v>
      </c>
      <c r="BB34" s="352" t="str">
        <f t="shared" ca="1" si="29"/>
        <v/>
      </c>
      <c r="BC34" s="321" t="str">
        <f t="shared" ca="1" si="61"/>
        <v>---</v>
      </c>
      <c r="BD34" s="349" t="str">
        <f t="shared" ca="1" si="30"/>
        <v/>
      </c>
      <c r="BE34" s="315" t="str">
        <f t="shared" ca="1" si="31"/>
        <v>---</v>
      </c>
      <c r="BF34" s="320" t="str">
        <f t="shared" ca="1" si="32"/>
        <v/>
      </c>
      <c r="BG34" s="321" t="str">
        <f t="shared" ca="1" si="33"/>
        <v>---</v>
      </c>
      <c r="BI34" s="379" t="s">
        <v>170</v>
      </c>
      <c r="BK34" s="393">
        <f t="shared" ca="1" si="34"/>
        <v>0</v>
      </c>
      <c r="BL34" s="381">
        <f t="shared" ca="1" si="35"/>
        <v>0</v>
      </c>
      <c r="BM34" s="381">
        <f t="shared" ca="1" si="36"/>
        <v>0</v>
      </c>
      <c r="BN34" s="381">
        <f t="shared" ca="1" si="37"/>
        <v>0</v>
      </c>
      <c r="BO34" s="381">
        <f t="shared" ca="1" si="38"/>
        <v>0</v>
      </c>
      <c r="BP34" s="397">
        <f t="shared" ca="1" si="39"/>
        <v>0</v>
      </c>
      <c r="BQ34" s="305"/>
      <c r="BR34" s="312" t="str">
        <f t="shared" ca="1" si="40"/>
        <v/>
      </c>
      <c r="BS34" s="381" t="str">
        <f t="shared" ca="1" si="41"/>
        <v/>
      </c>
      <c r="BT34" s="381" t="str">
        <f t="shared" ca="1" si="42"/>
        <v/>
      </c>
      <c r="BU34" s="397" t="str">
        <f t="shared" ca="1" si="43"/>
        <v/>
      </c>
      <c r="BV34" s="305"/>
      <c r="BW34" s="312" t="str">
        <f t="shared" ca="1" si="44"/>
        <v/>
      </c>
      <c r="BX34" s="381" t="str">
        <f t="shared" ca="1" si="45"/>
        <v/>
      </c>
      <c r="BY34" s="397" t="str">
        <f t="shared" ca="1" si="46"/>
        <v/>
      </c>
      <c r="BZ34" s="305"/>
      <c r="CA34" s="393" t="str">
        <f t="shared" ca="1" si="47"/>
        <v/>
      </c>
      <c r="CB34" s="381" t="str">
        <f t="shared" ca="1" si="48"/>
        <v/>
      </c>
      <c r="CC34" s="381" t="str">
        <f t="shared" ca="1" si="49"/>
        <v/>
      </c>
      <c r="CD34" s="147" t="str">
        <f t="shared" ca="1" si="50"/>
        <v>--</v>
      </c>
      <c r="CG34" s="312" t="s">
        <v>385</v>
      </c>
      <c r="CH34" s="382" t="e">
        <f t="shared" ca="1" si="92"/>
        <v>#DIV/0!</v>
      </c>
      <c r="CI34" s="313" t="s">
        <v>391</v>
      </c>
      <c r="CJ34" s="382" t="e">
        <f t="shared" ca="1" si="93"/>
        <v>#DIV/0!</v>
      </c>
      <c r="CK34" s="313" t="s">
        <v>393</v>
      </c>
      <c r="CL34" s="382" t="e">
        <f t="shared" ca="1" si="93"/>
        <v>#DIV/0!</v>
      </c>
      <c r="CM34" s="313" t="s">
        <v>402</v>
      </c>
      <c r="CN34" s="386" t="e">
        <f t="shared" ref="CN34" ca="1" si="98">((IF(CN11&gt;0,1,0))+(ROUND((CN22*$CN$17),0)))</f>
        <v>#DIV/0!</v>
      </c>
      <c r="CQ34" s="393">
        <f t="shared" ca="1" si="51"/>
        <v>0</v>
      </c>
      <c r="CR34" s="381">
        <f t="shared" ca="1" si="62"/>
        <v>0</v>
      </c>
      <c r="CS34" s="397">
        <f t="shared" ca="1" si="63"/>
        <v>0</v>
      </c>
      <c r="CU34" s="296">
        <f t="shared" ca="1" si="65"/>
        <v>0</v>
      </c>
      <c r="CV34" s="297" t="str">
        <f t="shared" ca="1" si="97"/>
        <v/>
      </c>
      <c r="CW34" s="297" t="str">
        <f t="shared" ca="1" si="97"/>
        <v/>
      </c>
      <c r="CX34" s="297" t="str">
        <f t="shared" ca="1" si="97"/>
        <v/>
      </c>
      <c r="CY34" s="297" t="str">
        <f t="shared" ca="1" si="97"/>
        <v/>
      </c>
      <c r="CZ34" s="297" t="str">
        <f t="shared" ca="1" si="97"/>
        <v/>
      </c>
      <c r="DA34" s="297" t="str">
        <f t="shared" ca="1" si="97"/>
        <v/>
      </c>
      <c r="DB34" s="297" t="str">
        <f t="shared" ca="1" si="97"/>
        <v/>
      </c>
      <c r="DC34" s="297" t="str">
        <f t="shared" ca="1" si="97"/>
        <v/>
      </c>
      <c r="DD34" s="297" t="str">
        <f t="shared" ca="1" si="97"/>
        <v/>
      </c>
      <c r="DE34" s="297" t="str">
        <f t="shared" ca="1" si="97"/>
        <v/>
      </c>
      <c r="DF34" s="399" t="str">
        <f t="shared" ca="1" si="97"/>
        <v/>
      </c>
      <c r="DH34" s="403" t="str">
        <f t="shared" ca="1" si="53"/>
        <v/>
      </c>
      <c r="DI34" s="300" t="str">
        <f t="shared" ca="1" si="54"/>
        <v/>
      </c>
      <c r="DJ34" s="404">
        <f t="shared" ca="1" si="64"/>
        <v>0</v>
      </c>
      <c r="DK34" s="299" t="str">
        <f t="shared" ca="1" si="55"/>
        <v/>
      </c>
    </row>
    <row r="35" spans="1:115" ht="32.1" customHeight="1" thickBot="1" x14ac:dyDescent="0.25">
      <c r="A35" s="312" t="str">
        <f t="shared" ca="1" si="79"/>
        <v/>
      </c>
      <c r="B35" s="313" t="str">
        <f t="shared" ca="1" si="79"/>
        <v/>
      </c>
      <c r="C35" s="371">
        <f t="shared" ref="C35:C66" ca="1" si="99">INDIRECT("Kalkulation!"&amp;$BI35&amp;C$104,TRUE)</f>
        <v>0</v>
      </c>
      <c r="D35" s="361" t="str">
        <f t="shared" ca="1" si="80"/>
        <v/>
      </c>
      <c r="E35" s="314" t="str">
        <f t="shared" ca="1" si="80"/>
        <v/>
      </c>
      <c r="F35" s="314" t="str">
        <f t="shared" ca="1" si="80"/>
        <v/>
      </c>
      <c r="G35" s="313" t="str">
        <f t="shared" ca="1" si="80"/>
        <v/>
      </c>
      <c r="H35" s="346" t="str">
        <f t="shared" ref="H35:H66" ca="1" si="100">IF(C35&lt;&gt;0,(IF(AND(G35=15,F35="Gruppenmaßnahme im Klassenverband"),"ok",(IF(AND(G35=1,F35="Einzelmaßnahme"),"ok","?")))),"---")</f>
        <v>---</v>
      </c>
      <c r="I35" s="312" t="str">
        <f t="shared" ca="1" si="81"/>
        <v/>
      </c>
      <c r="J35" s="313" t="str">
        <f t="shared" ca="1" si="81"/>
        <v/>
      </c>
      <c r="K35" s="313" t="str">
        <f t="shared" ca="1" si="81"/>
        <v/>
      </c>
      <c r="L35" s="321" t="str">
        <f t="shared" ref="L35:L66" ca="1" si="101">IF(C35=0,"---",(IF(J35=CS35,"ok","?")))</f>
        <v>---</v>
      </c>
      <c r="M35" s="457" t="str">
        <f t="shared" ca="1" si="56"/>
        <v/>
      </c>
      <c r="N35" s="316" t="str">
        <f t="shared" ca="1" si="82"/>
        <v/>
      </c>
      <c r="O35" s="313" t="str">
        <f t="shared" ca="1" si="82"/>
        <v/>
      </c>
      <c r="P35" s="321" t="str">
        <f t="shared" ref="P35:P66" ca="1" si="102">IF($C35&lt;&gt;0,(IF(AND(N35&gt;0,O35="keine Maßnahmeteile bei einem AG"),"?","ok")),"---")</f>
        <v>---</v>
      </c>
      <c r="Q35" s="368" t="str">
        <f t="shared" ca="1" si="83"/>
        <v/>
      </c>
      <c r="R35" s="317" t="str">
        <f t="shared" ca="1" si="83"/>
        <v/>
      </c>
      <c r="S35" s="321" t="str">
        <f t="shared" ref="S35:S66" ca="1" si="103">IF(C35=0,"---",(IF(Q35&gt;12,"?",(IF(AND(R35="Nein",Q35&gt;6),"?","ok")))))</f>
        <v>---</v>
      </c>
      <c r="T35" s="430" t="str">
        <f t="shared" ref="T35:T66" ca="1" si="104">IF($C35&lt;&gt;0,INDIRECT("Kalkulation!"&amp;$BI35&amp;T$104,TRUE),"")</f>
        <v/>
      </c>
      <c r="U35" s="321" t="str">
        <f t="shared" ca="1" si="11"/>
        <v>---</v>
      </c>
      <c r="V35" s="364" t="str">
        <f t="shared" ca="1" si="84"/>
        <v/>
      </c>
      <c r="W35" s="318" t="str">
        <f t="shared" ca="1" si="84"/>
        <v/>
      </c>
      <c r="X35" s="318" t="str">
        <f t="shared" ca="1" si="84"/>
        <v/>
      </c>
      <c r="Y35" s="321" t="str">
        <f t="shared" ref="Y35:Y66" ca="1" si="105">IF(C35=0,"---",(IF(W35&gt;X35,"?","ok")))</f>
        <v>---</v>
      </c>
      <c r="Z35" s="312" t="str">
        <f t="shared" ref="Z35:Z66" ca="1" si="106">IF($C35&lt;&gt;0,INDIRECT("Kalkulation!"&amp;$BI35&amp;Z$104,TRUE),"")</f>
        <v/>
      </c>
      <c r="AA35" s="313" t="str">
        <f t="shared" ca="1" si="57"/>
        <v>--</v>
      </c>
      <c r="AB35" s="315" t="str">
        <f t="shared" ref="AB35:AB66" ca="1" si="107">IF(BL35=0,"---",(IF(Z35="Nein","?","ok")))</f>
        <v>---</v>
      </c>
      <c r="AC35" s="321" t="str">
        <f t="shared" ca="1" si="91"/>
        <v>---</v>
      </c>
      <c r="AD35" s="361" t="str">
        <f t="shared" ca="1" si="95"/>
        <v/>
      </c>
      <c r="AE35" s="358" t="str">
        <f t="shared" ca="1" si="95"/>
        <v/>
      </c>
      <c r="AF35" s="312" t="str">
        <f t="shared" ca="1" si="95"/>
        <v/>
      </c>
      <c r="AG35" s="313" t="str">
        <f t="shared" ca="1" si="95"/>
        <v/>
      </c>
      <c r="AH35" s="313" t="str">
        <f t="shared" ca="1" si="95"/>
        <v/>
      </c>
      <c r="AI35" s="313" t="str">
        <f t="shared" ca="1" si="18"/>
        <v/>
      </c>
      <c r="AJ35" s="319">
        <f t="shared" ref="AJ35:AJ66" ca="1" si="108">IF(AI35="",0,(AI35/AF35))</f>
        <v>0</v>
      </c>
      <c r="AK35" s="321" t="str">
        <f ca="1">IF(AJ35=0,"---",(IF(((VLOOKUP(AF35,AuE_Vorgaben!G$25:H$27,2,TRUE))&gt;AJ35),"ok","?")))</f>
        <v>---</v>
      </c>
      <c r="AL35" s="312" t="str">
        <f t="shared" ca="1" si="86"/>
        <v/>
      </c>
      <c r="AM35" s="313" t="str">
        <f t="shared" ca="1" si="86"/>
        <v/>
      </c>
      <c r="AN35" s="313" t="str">
        <f t="shared" ca="1" si="86"/>
        <v/>
      </c>
      <c r="AO35" s="313" t="str">
        <f t="shared" ca="1" si="58"/>
        <v/>
      </c>
      <c r="AP35" s="313" t="str">
        <f t="shared" ca="1" si="21"/>
        <v/>
      </c>
      <c r="AQ35" s="313" t="str">
        <f t="shared" ca="1" si="87"/>
        <v/>
      </c>
      <c r="AR35" s="313" t="str">
        <f t="shared" ca="1" si="87"/>
        <v/>
      </c>
      <c r="AS35" s="313" t="str">
        <f t="shared" ca="1" si="59"/>
        <v/>
      </c>
      <c r="AT35" s="320">
        <f t="shared" ref="AT35:AT66" ca="1" si="109">IF(C35=0,0,(AS35/AP35))</f>
        <v>0</v>
      </c>
      <c r="AU35" s="321" t="str">
        <f t="shared" ca="1" si="60"/>
        <v>---</v>
      </c>
      <c r="AV35" s="312" t="str">
        <f t="shared" ca="1" si="88"/>
        <v/>
      </c>
      <c r="AW35" s="313" t="str">
        <f t="shared" ca="1" si="88"/>
        <v/>
      </c>
      <c r="AX35" s="320" t="str">
        <f t="shared" ca="1" si="25"/>
        <v/>
      </c>
      <c r="AY35" s="321" t="str">
        <f t="shared" ca="1" si="26"/>
        <v>---</v>
      </c>
      <c r="AZ35" s="355">
        <f t="shared" ca="1" si="27"/>
        <v>0</v>
      </c>
      <c r="BA35" s="321" t="str">
        <f t="shared" ca="1" si="28"/>
        <v>---</v>
      </c>
      <c r="BB35" s="352" t="str">
        <f t="shared" ca="1" si="29"/>
        <v/>
      </c>
      <c r="BC35" s="321" t="str">
        <f t="shared" ca="1" si="61"/>
        <v>---</v>
      </c>
      <c r="BD35" s="349" t="str">
        <f t="shared" ref="BD35:BD66" ca="1" si="110">IF($C35&lt;&gt;0,INDIRECT("Kalkulation!"&amp;$BI35&amp;BD$104,TRUE),"")</f>
        <v/>
      </c>
      <c r="BE35" s="315" t="str">
        <f t="shared" ca="1" si="31"/>
        <v>---</v>
      </c>
      <c r="BF35" s="320" t="str">
        <f t="shared" ref="BF35:BF66" ca="1" si="111">IF($C35&lt;&gt;0,INDIRECT("Kalkulation!"&amp;$BI35&amp;BF$104,TRUE),"")</f>
        <v/>
      </c>
      <c r="BG35" s="321" t="str">
        <f t="shared" ca="1" si="33"/>
        <v>---</v>
      </c>
      <c r="BI35" s="379" t="s">
        <v>171</v>
      </c>
      <c r="BK35" s="393">
        <f t="shared" ref="BK35:BK66" ca="1" si="112">IF($C35&lt;&gt;0,1,0)</f>
        <v>0</v>
      </c>
      <c r="BL35" s="381">
        <f t="shared" ca="1" si="35"/>
        <v>0</v>
      </c>
      <c r="BM35" s="381">
        <f t="shared" ref="BM35:BM66" ca="1" si="113">IF($C35=0,0,(IF(BL35=1,0,(IF(D35="§ 45 Abs. 1 Satz 1 Nr. 1 SGB III Heranführung an den Ausbildungs- und Arbeitsmarkt",1,0)))))</f>
        <v>0</v>
      </c>
      <c r="BN35" s="381">
        <f t="shared" ref="BN35:BN66" ca="1" si="114">IF($C35=0,0,(IF($BL35=1,0,(IF($D35="§ 45 Abs. 1 Satz 1 Nr. 2 SGB III Feststellung, Verringerung oder Beseitigung von Vermittlungshemmnissen",1,0)))))</f>
        <v>0</v>
      </c>
      <c r="BO35" s="381">
        <f t="shared" ref="BO35:BO66" ca="1" si="115">IF($C35=0,0,(IF($BL35=1,0,(IF($D35="§ 45 Abs. 1 Satz 1 Nr. 4 SGB III Heranführung an eine selbständige Tätigkeit",1,0)))))</f>
        <v>0</v>
      </c>
      <c r="BP35" s="397">
        <f t="shared" ref="BP35:BP66" ca="1" si="116">IF($C35=0,0,(IF($BL35=1,0,(IF($D35="§ 45 Abs. 1 Satz 1 Nr. 5 SGB III Stabilisierung einer Beschäftigungsaufnahme (spezifisch für Teilnehmer aus dem Rechtskreis SGB II)",1,0)))))</f>
        <v>0</v>
      </c>
      <c r="BQ35" s="305"/>
      <c r="BR35" s="312" t="str">
        <f t="shared" ref="BR35:BR66" ca="1" si="117">IF(BL35=1,"",(IF($C35&lt;&gt;0,INDIRECT("Kalkulation!"&amp;$BI35&amp;BR$104,TRUE),"")))</f>
        <v/>
      </c>
      <c r="BS35" s="381" t="str">
        <f t="shared" ca="1" si="41"/>
        <v/>
      </c>
      <c r="BT35" s="381" t="str">
        <f t="shared" ca="1" si="42"/>
        <v/>
      </c>
      <c r="BU35" s="397" t="str">
        <f t="shared" ca="1" si="43"/>
        <v/>
      </c>
      <c r="BV35" s="305"/>
      <c r="BW35" s="312" t="str">
        <f t="shared" ref="BW35:BW66" ca="1" si="118">IF(BL35=1,"",(IF($C35&lt;&gt;0,INDIRECT("Kalkulation!"&amp;$BI35&amp;BW$104,TRUE),"")))</f>
        <v/>
      </c>
      <c r="BX35" s="381" t="str">
        <f t="shared" ca="1" si="45"/>
        <v/>
      </c>
      <c r="BY35" s="397" t="str">
        <f t="shared" ca="1" si="46"/>
        <v/>
      </c>
      <c r="BZ35" s="305"/>
      <c r="CA35" s="393" t="str">
        <f t="shared" ca="1" si="47"/>
        <v/>
      </c>
      <c r="CB35" s="381" t="str">
        <f t="shared" ca="1" si="48"/>
        <v/>
      </c>
      <c r="CC35" s="381" t="str">
        <f t="shared" ca="1" si="49"/>
        <v/>
      </c>
      <c r="CD35" s="147" t="str">
        <f t="shared" ca="1" si="50"/>
        <v>--</v>
      </c>
      <c r="CG35" s="322" t="s">
        <v>386</v>
      </c>
      <c r="CH35" s="384" t="e">
        <f t="shared" ca="1" si="92"/>
        <v>#DIV/0!</v>
      </c>
      <c r="CI35" s="323" t="s">
        <v>392</v>
      </c>
      <c r="CJ35" s="384" t="e">
        <f t="shared" ca="1" si="93"/>
        <v>#DIV/0!</v>
      </c>
      <c r="CK35" s="323" t="s">
        <v>394</v>
      </c>
      <c r="CL35" s="384" t="e">
        <f t="shared" ca="1" si="93"/>
        <v>#DIV/0!</v>
      </c>
      <c r="CM35" s="323" t="s">
        <v>403</v>
      </c>
      <c r="CN35" s="387" t="e">
        <f t="shared" ref="CN35" ca="1" si="119">((IF(CN12&gt;0,1,0))+(ROUND((CN23*$CN$17),0)))</f>
        <v>#DIV/0!</v>
      </c>
      <c r="CQ35" s="393">
        <f t="shared" ref="CQ35:CQ66" ca="1" si="120">IF(C35=0,0,I35)</f>
        <v>0</v>
      </c>
      <c r="CR35" s="381">
        <f t="shared" ca="1" si="62"/>
        <v>0</v>
      </c>
      <c r="CS35" s="397">
        <f t="shared" ca="1" si="63"/>
        <v>0</v>
      </c>
      <c r="CU35" s="296">
        <f t="shared" ca="1" si="65"/>
        <v>0</v>
      </c>
      <c r="CV35" s="297" t="str">
        <f t="shared" ca="1" si="97"/>
        <v/>
      </c>
      <c r="CW35" s="297" t="str">
        <f t="shared" ca="1" si="97"/>
        <v/>
      </c>
      <c r="CX35" s="297" t="str">
        <f t="shared" ca="1" si="97"/>
        <v/>
      </c>
      <c r="CY35" s="297" t="str">
        <f t="shared" ca="1" si="97"/>
        <v/>
      </c>
      <c r="CZ35" s="297" t="str">
        <f t="shared" ca="1" si="97"/>
        <v/>
      </c>
      <c r="DA35" s="297" t="str">
        <f t="shared" ca="1" si="97"/>
        <v/>
      </c>
      <c r="DB35" s="297" t="str">
        <f t="shared" ca="1" si="97"/>
        <v/>
      </c>
      <c r="DC35" s="297" t="str">
        <f t="shared" ca="1" si="97"/>
        <v/>
      </c>
      <c r="DD35" s="297" t="str">
        <f t="shared" ca="1" si="97"/>
        <v/>
      </c>
      <c r="DE35" s="297" t="str">
        <f t="shared" ca="1" si="97"/>
        <v/>
      </c>
      <c r="DF35" s="399" t="str">
        <f t="shared" ca="1" si="97"/>
        <v/>
      </c>
      <c r="DH35" s="403" t="str">
        <f t="shared" ref="DH35:DH66" ca="1" si="121">IF($C35&lt;&gt;0,INDIRECT("'"&amp;Kalkulation&amp;"'!$"&amp;$BI35&amp;DH$104),"")</f>
        <v/>
      </c>
      <c r="DI35" s="300" t="str">
        <f t="shared" ref="DI35:DI66" ca="1" si="122">IF($C35&lt;&gt;0,((INDIRECT("'"&amp;Kalkulation&amp;"'!$"&amp;$BI35&amp;DI$104))*5),"")</f>
        <v/>
      </c>
      <c r="DJ35" s="404">
        <f t="shared" ref="DJ35:DJ66" ca="1" si="123">IF(I35="",0,(I35-DI35))</f>
        <v>0</v>
      </c>
      <c r="DK35" s="299" t="str">
        <f t="shared" ca="1" si="55"/>
        <v/>
      </c>
    </row>
    <row r="36" spans="1:115" ht="32.1" customHeight="1" thickTop="1" x14ac:dyDescent="0.2">
      <c r="A36" s="312" t="str">
        <f t="shared" ca="1" si="79"/>
        <v/>
      </c>
      <c r="B36" s="313" t="str">
        <f t="shared" ca="1" si="79"/>
        <v/>
      </c>
      <c r="C36" s="371">
        <f t="shared" ca="1" si="99"/>
        <v>0</v>
      </c>
      <c r="D36" s="361" t="str">
        <f t="shared" ca="1" si="80"/>
        <v/>
      </c>
      <c r="E36" s="314" t="str">
        <f t="shared" ca="1" si="80"/>
        <v/>
      </c>
      <c r="F36" s="314" t="str">
        <f t="shared" ca="1" si="80"/>
        <v/>
      </c>
      <c r="G36" s="313" t="str">
        <f t="shared" ca="1" si="80"/>
        <v/>
      </c>
      <c r="H36" s="346" t="str">
        <f t="shared" ca="1" si="100"/>
        <v>---</v>
      </c>
      <c r="I36" s="312" t="str">
        <f t="shared" ca="1" si="81"/>
        <v/>
      </c>
      <c r="J36" s="313" t="str">
        <f t="shared" ca="1" si="81"/>
        <v/>
      </c>
      <c r="K36" s="313" t="str">
        <f t="shared" ca="1" si="81"/>
        <v/>
      </c>
      <c r="L36" s="321" t="str">
        <f t="shared" ca="1" si="101"/>
        <v>---</v>
      </c>
      <c r="M36" s="457" t="str">
        <f t="shared" ca="1" si="56"/>
        <v/>
      </c>
      <c r="N36" s="316" t="str">
        <f t="shared" ca="1" si="82"/>
        <v/>
      </c>
      <c r="O36" s="313" t="str">
        <f t="shared" ca="1" si="82"/>
        <v/>
      </c>
      <c r="P36" s="321" t="str">
        <f t="shared" ca="1" si="102"/>
        <v>---</v>
      </c>
      <c r="Q36" s="368" t="str">
        <f t="shared" ca="1" si="83"/>
        <v/>
      </c>
      <c r="R36" s="317" t="str">
        <f t="shared" ca="1" si="83"/>
        <v/>
      </c>
      <c r="S36" s="321" t="str">
        <f t="shared" ca="1" si="103"/>
        <v>---</v>
      </c>
      <c r="T36" s="430" t="str">
        <f t="shared" ca="1" si="104"/>
        <v/>
      </c>
      <c r="U36" s="321" t="str">
        <f t="shared" ca="1" si="11"/>
        <v>---</v>
      </c>
      <c r="V36" s="364" t="str">
        <f t="shared" ca="1" si="84"/>
        <v/>
      </c>
      <c r="W36" s="318" t="str">
        <f t="shared" ca="1" si="84"/>
        <v/>
      </c>
      <c r="X36" s="318" t="str">
        <f t="shared" ca="1" si="84"/>
        <v/>
      </c>
      <c r="Y36" s="321" t="str">
        <f t="shared" ca="1" si="105"/>
        <v>---</v>
      </c>
      <c r="Z36" s="312" t="str">
        <f t="shared" ca="1" si="106"/>
        <v/>
      </c>
      <c r="AA36" s="313" t="str">
        <f t="shared" ca="1" si="57"/>
        <v>--</v>
      </c>
      <c r="AB36" s="315" t="str">
        <f t="shared" ca="1" si="107"/>
        <v>---</v>
      </c>
      <c r="AC36" s="321" t="str">
        <f t="shared" ca="1" si="91"/>
        <v>---</v>
      </c>
      <c r="AD36" s="361" t="str">
        <f t="shared" ca="1" si="95"/>
        <v/>
      </c>
      <c r="AE36" s="358" t="str">
        <f t="shared" ca="1" si="95"/>
        <v/>
      </c>
      <c r="AF36" s="312" t="str">
        <f t="shared" ca="1" si="95"/>
        <v/>
      </c>
      <c r="AG36" s="313" t="str">
        <f t="shared" ca="1" si="95"/>
        <v/>
      </c>
      <c r="AH36" s="313" t="str">
        <f t="shared" ca="1" si="95"/>
        <v/>
      </c>
      <c r="AI36" s="313" t="str">
        <f t="shared" ca="1" si="18"/>
        <v/>
      </c>
      <c r="AJ36" s="319">
        <f t="shared" ca="1" si="108"/>
        <v>0</v>
      </c>
      <c r="AK36" s="321" t="str">
        <f ca="1">IF(AJ36=0,"---",(IF(((VLOOKUP(AF36,AuE_Vorgaben!G$25:H$27,2,TRUE))&gt;AJ36),"ok","?")))</f>
        <v>---</v>
      </c>
      <c r="AL36" s="312" t="str">
        <f t="shared" ca="1" si="86"/>
        <v/>
      </c>
      <c r="AM36" s="313" t="str">
        <f t="shared" ca="1" si="86"/>
        <v/>
      </c>
      <c r="AN36" s="313" t="str">
        <f t="shared" ca="1" si="86"/>
        <v/>
      </c>
      <c r="AO36" s="313" t="str">
        <f t="shared" ca="1" si="58"/>
        <v/>
      </c>
      <c r="AP36" s="313" t="str">
        <f t="shared" ca="1" si="21"/>
        <v/>
      </c>
      <c r="AQ36" s="313" t="str">
        <f t="shared" ca="1" si="87"/>
        <v/>
      </c>
      <c r="AR36" s="313" t="str">
        <f t="shared" ca="1" si="87"/>
        <v/>
      </c>
      <c r="AS36" s="313" t="str">
        <f t="shared" ca="1" si="59"/>
        <v/>
      </c>
      <c r="AT36" s="320">
        <f t="shared" ca="1" si="109"/>
        <v>0</v>
      </c>
      <c r="AU36" s="321" t="str">
        <f t="shared" ca="1" si="60"/>
        <v>---</v>
      </c>
      <c r="AV36" s="312" t="str">
        <f t="shared" ca="1" si="88"/>
        <v/>
      </c>
      <c r="AW36" s="313" t="str">
        <f t="shared" ca="1" si="88"/>
        <v/>
      </c>
      <c r="AX36" s="320" t="str">
        <f t="shared" ca="1" si="25"/>
        <v/>
      </c>
      <c r="AY36" s="321" t="str">
        <f t="shared" ca="1" si="26"/>
        <v>---</v>
      </c>
      <c r="AZ36" s="355">
        <f t="shared" ca="1" si="27"/>
        <v>0</v>
      </c>
      <c r="BA36" s="321" t="str">
        <f t="shared" ca="1" si="28"/>
        <v>---</v>
      </c>
      <c r="BB36" s="352" t="str">
        <f t="shared" ca="1" si="29"/>
        <v/>
      </c>
      <c r="BC36" s="321" t="str">
        <f t="shared" ca="1" si="61"/>
        <v>---</v>
      </c>
      <c r="BD36" s="349" t="str">
        <f t="shared" ca="1" si="110"/>
        <v/>
      </c>
      <c r="BE36" s="315" t="str">
        <f t="shared" ca="1" si="31"/>
        <v>---</v>
      </c>
      <c r="BF36" s="320" t="str">
        <f t="shared" ca="1" si="111"/>
        <v/>
      </c>
      <c r="BG36" s="321" t="str">
        <f t="shared" ca="1" si="33"/>
        <v>---</v>
      </c>
      <c r="BI36" s="379" t="s">
        <v>172</v>
      </c>
      <c r="BK36" s="393">
        <f t="shared" ca="1" si="112"/>
        <v>0</v>
      </c>
      <c r="BL36" s="381">
        <f t="shared" ca="1" si="35"/>
        <v>0</v>
      </c>
      <c r="BM36" s="381">
        <f t="shared" ca="1" si="113"/>
        <v>0</v>
      </c>
      <c r="BN36" s="381">
        <f t="shared" ca="1" si="114"/>
        <v>0</v>
      </c>
      <c r="BO36" s="381">
        <f t="shared" ca="1" si="115"/>
        <v>0</v>
      </c>
      <c r="BP36" s="397">
        <f t="shared" ca="1" si="116"/>
        <v>0</v>
      </c>
      <c r="BQ36" s="305"/>
      <c r="BR36" s="312" t="str">
        <f t="shared" ca="1" si="117"/>
        <v/>
      </c>
      <c r="BS36" s="381" t="str">
        <f t="shared" ca="1" si="41"/>
        <v/>
      </c>
      <c r="BT36" s="381" t="str">
        <f t="shared" ca="1" si="42"/>
        <v/>
      </c>
      <c r="BU36" s="397" t="str">
        <f t="shared" ca="1" si="43"/>
        <v/>
      </c>
      <c r="BV36" s="305"/>
      <c r="BW36" s="312" t="str">
        <f t="shared" ca="1" si="118"/>
        <v/>
      </c>
      <c r="BX36" s="381" t="str">
        <f t="shared" ca="1" si="45"/>
        <v/>
      </c>
      <c r="BY36" s="397" t="str">
        <f t="shared" ca="1" si="46"/>
        <v/>
      </c>
      <c r="BZ36" s="305"/>
      <c r="CA36" s="393" t="str">
        <f t="shared" ca="1" si="47"/>
        <v/>
      </c>
      <c r="CB36" s="381" t="str">
        <f t="shared" ca="1" si="48"/>
        <v/>
      </c>
      <c r="CC36" s="381" t="str">
        <f t="shared" ca="1" si="49"/>
        <v/>
      </c>
      <c r="CD36" s="147" t="str">
        <f t="shared" ca="1" si="50"/>
        <v>--</v>
      </c>
      <c r="CQ36" s="393">
        <f t="shared" ca="1" si="120"/>
        <v>0</v>
      </c>
      <c r="CR36" s="381">
        <f t="shared" ca="1" si="62"/>
        <v>0</v>
      </c>
      <c r="CS36" s="397">
        <f t="shared" ca="1" si="63"/>
        <v>0</v>
      </c>
      <c r="CU36" s="296">
        <f t="shared" ca="1" si="65"/>
        <v>0</v>
      </c>
      <c r="CV36" s="297" t="str">
        <f t="shared" ca="1" si="97"/>
        <v/>
      </c>
      <c r="CW36" s="297" t="str">
        <f t="shared" ca="1" si="97"/>
        <v/>
      </c>
      <c r="CX36" s="297" t="str">
        <f t="shared" ca="1" si="97"/>
        <v/>
      </c>
      <c r="CY36" s="297" t="str">
        <f t="shared" ca="1" si="97"/>
        <v/>
      </c>
      <c r="CZ36" s="297" t="str">
        <f t="shared" ca="1" si="97"/>
        <v/>
      </c>
      <c r="DA36" s="297" t="str">
        <f t="shared" ca="1" si="97"/>
        <v/>
      </c>
      <c r="DB36" s="297" t="str">
        <f t="shared" ca="1" si="97"/>
        <v/>
      </c>
      <c r="DC36" s="297" t="str">
        <f t="shared" ca="1" si="97"/>
        <v/>
      </c>
      <c r="DD36" s="297" t="str">
        <f t="shared" ca="1" si="97"/>
        <v/>
      </c>
      <c r="DE36" s="297" t="str">
        <f t="shared" ca="1" si="97"/>
        <v/>
      </c>
      <c r="DF36" s="399" t="str">
        <f t="shared" ca="1" si="97"/>
        <v/>
      </c>
      <c r="DH36" s="403" t="str">
        <f t="shared" ca="1" si="121"/>
        <v/>
      </c>
      <c r="DI36" s="300" t="str">
        <f t="shared" ca="1" si="122"/>
        <v/>
      </c>
      <c r="DJ36" s="404">
        <f t="shared" ca="1" si="123"/>
        <v>0</v>
      </c>
      <c r="DK36" s="299" t="str">
        <f t="shared" ca="1" si="55"/>
        <v/>
      </c>
    </row>
    <row r="37" spans="1:115" ht="32.1" customHeight="1" thickBot="1" x14ac:dyDescent="0.25">
      <c r="A37" s="312" t="str">
        <f t="shared" ca="1" si="79"/>
        <v/>
      </c>
      <c r="B37" s="313" t="str">
        <f t="shared" ca="1" si="79"/>
        <v/>
      </c>
      <c r="C37" s="371">
        <f t="shared" ca="1" si="99"/>
        <v>0</v>
      </c>
      <c r="D37" s="361" t="str">
        <f t="shared" ca="1" si="80"/>
        <v/>
      </c>
      <c r="E37" s="314" t="str">
        <f t="shared" ca="1" si="80"/>
        <v/>
      </c>
      <c r="F37" s="314" t="str">
        <f t="shared" ca="1" si="80"/>
        <v/>
      </c>
      <c r="G37" s="313" t="str">
        <f t="shared" ca="1" si="80"/>
        <v/>
      </c>
      <c r="H37" s="346" t="str">
        <f t="shared" ca="1" si="100"/>
        <v>---</v>
      </c>
      <c r="I37" s="312" t="str">
        <f t="shared" ca="1" si="81"/>
        <v/>
      </c>
      <c r="J37" s="313" t="str">
        <f t="shared" ca="1" si="81"/>
        <v/>
      </c>
      <c r="K37" s="313" t="str">
        <f t="shared" ca="1" si="81"/>
        <v/>
      </c>
      <c r="L37" s="321" t="str">
        <f t="shared" ca="1" si="101"/>
        <v>---</v>
      </c>
      <c r="M37" s="457" t="str">
        <f t="shared" ca="1" si="56"/>
        <v/>
      </c>
      <c r="N37" s="316" t="str">
        <f t="shared" ca="1" si="82"/>
        <v/>
      </c>
      <c r="O37" s="313" t="str">
        <f t="shared" ca="1" si="82"/>
        <v/>
      </c>
      <c r="P37" s="321" t="str">
        <f t="shared" ca="1" si="102"/>
        <v>---</v>
      </c>
      <c r="Q37" s="368" t="str">
        <f t="shared" ca="1" si="83"/>
        <v/>
      </c>
      <c r="R37" s="317" t="str">
        <f t="shared" ca="1" si="83"/>
        <v/>
      </c>
      <c r="S37" s="321" t="str">
        <f t="shared" ca="1" si="103"/>
        <v>---</v>
      </c>
      <c r="T37" s="430" t="str">
        <f t="shared" ca="1" si="104"/>
        <v/>
      </c>
      <c r="U37" s="321" t="str">
        <f t="shared" ca="1" si="11"/>
        <v>---</v>
      </c>
      <c r="V37" s="364" t="str">
        <f t="shared" ca="1" si="84"/>
        <v/>
      </c>
      <c r="W37" s="318" t="str">
        <f t="shared" ca="1" si="84"/>
        <v/>
      </c>
      <c r="X37" s="318" t="str">
        <f t="shared" ca="1" si="84"/>
        <v/>
      </c>
      <c r="Y37" s="321" t="str">
        <f t="shared" ca="1" si="105"/>
        <v>---</v>
      </c>
      <c r="Z37" s="312" t="str">
        <f t="shared" ca="1" si="106"/>
        <v/>
      </c>
      <c r="AA37" s="313" t="str">
        <f t="shared" ca="1" si="57"/>
        <v>--</v>
      </c>
      <c r="AB37" s="315" t="str">
        <f t="shared" ca="1" si="107"/>
        <v>---</v>
      </c>
      <c r="AC37" s="321" t="str">
        <f t="shared" ca="1" si="91"/>
        <v>---</v>
      </c>
      <c r="AD37" s="361" t="str">
        <f t="shared" ca="1" si="95"/>
        <v/>
      </c>
      <c r="AE37" s="358" t="str">
        <f t="shared" ca="1" si="95"/>
        <v/>
      </c>
      <c r="AF37" s="312" t="str">
        <f t="shared" ca="1" si="95"/>
        <v/>
      </c>
      <c r="AG37" s="313" t="str">
        <f t="shared" ca="1" si="95"/>
        <v/>
      </c>
      <c r="AH37" s="313" t="str">
        <f t="shared" ca="1" si="95"/>
        <v/>
      </c>
      <c r="AI37" s="313" t="str">
        <f t="shared" ca="1" si="18"/>
        <v/>
      </c>
      <c r="AJ37" s="319">
        <f t="shared" ca="1" si="108"/>
        <v>0</v>
      </c>
      <c r="AK37" s="321" t="str">
        <f ca="1">IF(AJ37=0,"---",(IF(((VLOOKUP(AF37,AuE_Vorgaben!G$25:H$27,2,TRUE))&gt;AJ37),"ok","?")))</f>
        <v>---</v>
      </c>
      <c r="AL37" s="312" t="str">
        <f t="shared" ca="1" si="86"/>
        <v/>
      </c>
      <c r="AM37" s="313" t="str">
        <f t="shared" ca="1" si="86"/>
        <v/>
      </c>
      <c r="AN37" s="313" t="str">
        <f t="shared" ca="1" si="86"/>
        <v/>
      </c>
      <c r="AO37" s="313" t="str">
        <f t="shared" ca="1" si="58"/>
        <v/>
      </c>
      <c r="AP37" s="313" t="str">
        <f t="shared" ca="1" si="21"/>
        <v/>
      </c>
      <c r="AQ37" s="313" t="str">
        <f t="shared" ca="1" si="87"/>
        <v/>
      </c>
      <c r="AR37" s="313" t="str">
        <f t="shared" ca="1" si="87"/>
        <v/>
      </c>
      <c r="AS37" s="313" t="str">
        <f t="shared" ca="1" si="59"/>
        <v/>
      </c>
      <c r="AT37" s="320">
        <f t="shared" ca="1" si="109"/>
        <v>0</v>
      </c>
      <c r="AU37" s="321" t="str">
        <f t="shared" ca="1" si="60"/>
        <v>---</v>
      </c>
      <c r="AV37" s="312" t="str">
        <f t="shared" ca="1" si="88"/>
        <v/>
      </c>
      <c r="AW37" s="313" t="str">
        <f t="shared" ca="1" si="88"/>
        <v/>
      </c>
      <c r="AX37" s="320" t="str">
        <f t="shared" ca="1" si="25"/>
        <v/>
      </c>
      <c r="AY37" s="321" t="str">
        <f t="shared" ca="1" si="26"/>
        <v>---</v>
      </c>
      <c r="AZ37" s="355">
        <f t="shared" ca="1" si="27"/>
        <v>0</v>
      </c>
      <c r="BA37" s="321" t="str">
        <f t="shared" ca="1" si="28"/>
        <v>---</v>
      </c>
      <c r="BB37" s="352" t="str">
        <f t="shared" ca="1" si="29"/>
        <v/>
      </c>
      <c r="BC37" s="321" t="str">
        <f t="shared" ca="1" si="61"/>
        <v>---</v>
      </c>
      <c r="BD37" s="349" t="str">
        <f t="shared" ca="1" si="110"/>
        <v/>
      </c>
      <c r="BE37" s="315" t="str">
        <f t="shared" ca="1" si="31"/>
        <v>---</v>
      </c>
      <c r="BF37" s="320" t="str">
        <f t="shared" ca="1" si="111"/>
        <v/>
      </c>
      <c r="BG37" s="321" t="str">
        <f t="shared" ca="1" si="33"/>
        <v>---</v>
      </c>
      <c r="BI37" s="379" t="s">
        <v>173</v>
      </c>
      <c r="BK37" s="393">
        <f t="shared" ca="1" si="112"/>
        <v>0</v>
      </c>
      <c r="BL37" s="381">
        <f t="shared" ca="1" si="35"/>
        <v>0</v>
      </c>
      <c r="BM37" s="381">
        <f t="shared" ca="1" si="113"/>
        <v>0</v>
      </c>
      <c r="BN37" s="381">
        <f t="shared" ca="1" si="114"/>
        <v>0</v>
      </c>
      <c r="BO37" s="381">
        <f t="shared" ca="1" si="115"/>
        <v>0</v>
      </c>
      <c r="BP37" s="397">
        <f t="shared" ca="1" si="116"/>
        <v>0</v>
      </c>
      <c r="BQ37" s="305"/>
      <c r="BR37" s="312" t="str">
        <f t="shared" ca="1" si="117"/>
        <v/>
      </c>
      <c r="BS37" s="381" t="str">
        <f t="shared" ca="1" si="41"/>
        <v/>
      </c>
      <c r="BT37" s="381" t="str">
        <f t="shared" ca="1" si="42"/>
        <v/>
      </c>
      <c r="BU37" s="397" t="str">
        <f t="shared" ca="1" si="43"/>
        <v/>
      </c>
      <c r="BV37" s="305"/>
      <c r="BW37" s="312" t="str">
        <f t="shared" ca="1" si="118"/>
        <v/>
      </c>
      <c r="BX37" s="381" t="str">
        <f t="shared" ca="1" si="45"/>
        <v/>
      </c>
      <c r="BY37" s="397" t="str">
        <f t="shared" ca="1" si="46"/>
        <v/>
      </c>
      <c r="BZ37" s="305"/>
      <c r="CA37" s="393" t="str">
        <f t="shared" ca="1" si="47"/>
        <v/>
      </c>
      <c r="CB37" s="381" t="str">
        <f t="shared" ca="1" si="48"/>
        <v/>
      </c>
      <c r="CC37" s="381" t="str">
        <f t="shared" ca="1" si="49"/>
        <v/>
      </c>
      <c r="CD37" s="147" t="str">
        <f t="shared" ca="1" si="50"/>
        <v>--</v>
      </c>
      <c r="CQ37" s="393">
        <f t="shared" ca="1" si="120"/>
        <v>0</v>
      </c>
      <c r="CR37" s="381">
        <f t="shared" ca="1" si="62"/>
        <v>0</v>
      </c>
      <c r="CS37" s="397">
        <f t="shared" ca="1" si="63"/>
        <v>0</v>
      </c>
      <c r="CU37" s="296">
        <f t="shared" ca="1" si="65"/>
        <v>0</v>
      </c>
      <c r="CV37" s="297" t="str">
        <f t="shared" ca="1" si="97"/>
        <v/>
      </c>
      <c r="CW37" s="297" t="str">
        <f t="shared" ca="1" si="97"/>
        <v/>
      </c>
      <c r="CX37" s="297" t="str">
        <f t="shared" ca="1" si="97"/>
        <v/>
      </c>
      <c r="CY37" s="297" t="str">
        <f t="shared" ca="1" si="97"/>
        <v/>
      </c>
      <c r="CZ37" s="297" t="str">
        <f t="shared" ca="1" si="97"/>
        <v/>
      </c>
      <c r="DA37" s="297" t="str">
        <f t="shared" ca="1" si="97"/>
        <v/>
      </c>
      <c r="DB37" s="297" t="str">
        <f t="shared" ca="1" si="97"/>
        <v/>
      </c>
      <c r="DC37" s="297" t="str">
        <f t="shared" ca="1" si="97"/>
        <v/>
      </c>
      <c r="DD37" s="297" t="str">
        <f t="shared" ca="1" si="97"/>
        <v/>
      </c>
      <c r="DE37" s="297" t="str">
        <f t="shared" ca="1" si="97"/>
        <v/>
      </c>
      <c r="DF37" s="399" t="str">
        <f t="shared" ca="1" si="97"/>
        <v/>
      </c>
      <c r="DH37" s="403" t="str">
        <f t="shared" ca="1" si="121"/>
        <v/>
      </c>
      <c r="DI37" s="300" t="str">
        <f t="shared" ca="1" si="122"/>
        <v/>
      </c>
      <c r="DJ37" s="404">
        <f t="shared" ca="1" si="123"/>
        <v>0</v>
      </c>
      <c r="DK37" s="299" t="str">
        <f t="shared" ca="1" si="55"/>
        <v/>
      </c>
    </row>
    <row r="38" spans="1:115" ht="32.1" customHeight="1" thickTop="1" x14ac:dyDescent="0.2">
      <c r="A38" s="312" t="str">
        <f t="shared" ca="1" si="79"/>
        <v/>
      </c>
      <c r="B38" s="313" t="str">
        <f t="shared" ca="1" si="79"/>
        <v/>
      </c>
      <c r="C38" s="371">
        <f t="shared" ca="1" si="99"/>
        <v>0</v>
      </c>
      <c r="D38" s="361" t="str">
        <f t="shared" ca="1" si="80"/>
        <v/>
      </c>
      <c r="E38" s="314" t="str">
        <f t="shared" ca="1" si="80"/>
        <v/>
      </c>
      <c r="F38" s="314" t="str">
        <f t="shared" ca="1" si="80"/>
        <v/>
      </c>
      <c r="G38" s="313" t="str">
        <f t="shared" ca="1" si="80"/>
        <v/>
      </c>
      <c r="H38" s="346" t="str">
        <f t="shared" ca="1" si="100"/>
        <v>---</v>
      </c>
      <c r="I38" s="312" t="str">
        <f t="shared" ca="1" si="81"/>
        <v/>
      </c>
      <c r="J38" s="313" t="str">
        <f t="shared" ca="1" si="81"/>
        <v/>
      </c>
      <c r="K38" s="313" t="str">
        <f t="shared" ca="1" si="81"/>
        <v/>
      </c>
      <c r="L38" s="321" t="str">
        <f t="shared" ca="1" si="101"/>
        <v>---</v>
      </c>
      <c r="M38" s="457" t="str">
        <f t="shared" ca="1" si="56"/>
        <v/>
      </c>
      <c r="N38" s="316" t="str">
        <f t="shared" ca="1" si="82"/>
        <v/>
      </c>
      <c r="O38" s="313" t="str">
        <f t="shared" ca="1" si="82"/>
        <v/>
      </c>
      <c r="P38" s="321" t="str">
        <f t="shared" ca="1" si="102"/>
        <v>---</v>
      </c>
      <c r="Q38" s="368" t="str">
        <f t="shared" ca="1" si="83"/>
        <v/>
      </c>
      <c r="R38" s="317" t="str">
        <f t="shared" ca="1" si="83"/>
        <v/>
      </c>
      <c r="S38" s="321" t="str">
        <f t="shared" ca="1" si="103"/>
        <v>---</v>
      </c>
      <c r="T38" s="430" t="str">
        <f t="shared" ca="1" si="104"/>
        <v/>
      </c>
      <c r="U38" s="321" t="str">
        <f t="shared" ca="1" si="11"/>
        <v>---</v>
      </c>
      <c r="V38" s="364" t="str">
        <f t="shared" ca="1" si="84"/>
        <v/>
      </c>
      <c r="W38" s="318" t="str">
        <f t="shared" ca="1" si="84"/>
        <v/>
      </c>
      <c r="X38" s="318" t="str">
        <f t="shared" ca="1" si="84"/>
        <v/>
      </c>
      <c r="Y38" s="321" t="str">
        <f t="shared" ca="1" si="105"/>
        <v>---</v>
      </c>
      <c r="Z38" s="312" t="str">
        <f t="shared" ca="1" si="106"/>
        <v/>
      </c>
      <c r="AA38" s="313" t="str">
        <f t="shared" ca="1" si="57"/>
        <v>--</v>
      </c>
      <c r="AB38" s="315" t="str">
        <f t="shared" ca="1" si="107"/>
        <v>---</v>
      </c>
      <c r="AC38" s="321" t="str">
        <f t="shared" ca="1" si="91"/>
        <v>---</v>
      </c>
      <c r="AD38" s="361" t="str">
        <f t="shared" ca="1" si="95"/>
        <v/>
      </c>
      <c r="AE38" s="358" t="str">
        <f t="shared" ca="1" si="95"/>
        <v/>
      </c>
      <c r="AF38" s="312" t="str">
        <f t="shared" ca="1" si="95"/>
        <v/>
      </c>
      <c r="AG38" s="313" t="str">
        <f t="shared" ca="1" si="95"/>
        <v/>
      </c>
      <c r="AH38" s="313" t="str">
        <f t="shared" ca="1" si="95"/>
        <v/>
      </c>
      <c r="AI38" s="313" t="str">
        <f t="shared" ca="1" si="18"/>
        <v/>
      </c>
      <c r="AJ38" s="319">
        <f t="shared" ca="1" si="108"/>
        <v>0</v>
      </c>
      <c r="AK38" s="321" t="str">
        <f ca="1">IF(AJ38=0,"---",(IF(((VLOOKUP(AF38,AuE_Vorgaben!G$25:H$27,2,TRUE))&gt;AJ38),"ok","?")))</f>
        <v>---</v>
      </c>
      <c r="AL38" s="312" t="str">
        <f t="shared" ca="1" si="86"/>
        <v/>
      </c>
      <c r="AM38" s="313" t="str">
        <f t="shared" ca="1" si="86"/>
        <v/>
      </c>
      <c r="AN38" s="313" t="str">
        <f t="shared" ca="1" si="86"/>
        <v/>
      </c>
      <c r="AO38" s="313" t="str">
        <f t="shared" ca="1" si="58"/>
        <v/>
      </c>
      <c r="AP38" s="313" t="str">
        <f t="shared" ca="1" si="21"/>
        <v/>
      </c>
      <c r="AQ38" s="313" t="str">
        <f t="shared" ca="1" si="87"/>
        <v/>
      </c>
      <c r="AR38" s="313" t="str">
        <f t="shared" ca="1" si="87"/>
        <v/>
      </c>
      <c r="AS38" s="313" t="str">
        <f t="shared" ca="1" si="59"/>
        <v/>
      </c>
      <c r="AT38" s="320">
        <f t="shared" ca="1" si="109"/>
        <v>0</v>
      </c>
      <c r="AU38" s="321" t="str">
        <f t="shared" ca="1" si="60"/>
        <v>---</v>
      </c>
      <c r="AV38" s="312" t="str">
        <f t="shared" ca="1" si="88"/>
        <v/>
      </c>
      <c r="AW38" s="313" t="str">
        <f t="shared" ca="1" si="88"/>
        <v/>
      </c>
      <c r="AX38" s="320" t="str">
        <f t="shared" ca="1" si="25"/>
        <v/>
      </c>
      <c r="AY38" s="321" t="str">
        <f t="shared" ca="1" si="26"/>
        <v>---</v>
      </c>
      <c r="AZ38" s="355">
        <f t="shared" ca="1" si="27"/>
        <v>0</v>
      </c>
      <c r="BA38" s="321" t="str">
        <f t="shared" ca="1" si="28"/>
        <v>---</v>
      </c>
      <c r="BB38" s="352" t="str">
        <f t="shared" ca="1" si="29"/>
        <v/>
      </c>
      <c r="BC38" s="321" t="str">
        <f t="shared" ca="1" si="61"/>
        <v>---</v>
      </c>
      <c r="BD38" s="349" t="str">
        <f t="shared" ca="1" si="110"/>
        <v/>
      </c>
      <c r="BE38" s="315" t="str">
        <f t="shared" ca="1" si="31"/>
        <v>---</v>
      </c>
      <c r="BF38" s="320" t="str">
        <f t="shared" ca="1" si="111"/>
        <v/>
      </c>
      <c r="BG38" s="321" t="str">
        <f t="shared" ca="1" si="33"/>
        <v>---</v>
      </c>
      <c r="BI38" s="379" t="s">
        <v>174</v>
      </c>
      <c r="BK38" s="393">
        <f t="shared" ca="1" si="112"/>
        <v>0</v>
      </c>
      <c r="BL38" s="381">
        <f t="shared" ca="1" si="35"/>
        <v>0</v>
      </c>
      <c r="BM38" s="381">
        <f t="shared" ca="1" si="113"/>
        <v>0</v>
      </c>
      <c r="BN38" s="381">
        <f t="shared" ca="1" si="114"/>
        <v>0</v>
      </c>
      <c r="BO38" s="381">
        <f t="shared" ca="1" si="115"/>
        <v>0</v>
      </c>
      <c r="BP38" s="397">
        <f t="shared" ca="1" si="116"/>
        <v>0</v>
      </c>
      <c r="BQ38" s="305"/>
      <c r="BR38" s="312" t="str">
        <f t="shared" ca="1" si="117"/>
        <v/>
      </c>
      <c r="BS38" s="381" t="str">
        <f t="shared" ca="1" si="41"/>
        <v/>
      </c>
      <c r="BT38" s="381" t="str">
        <f t="shared" ca="1" si="42"/>
        <v/>
      </c>
      <c r="BU38" s="397" t="str">
        <f t="shared" ca="1" si="43"/>
        <v/>
      </c>
      <c r="BV38" s="305"/>
      <c r="BW38" s="312" t="str">
        <f t="shared" ca="1" si="118"/>
        <v/>
      </c>
      <c r="BX38" s="381" t="str">
        <f t="shared" ca="1" si="45"/>
        <v/>
      </c>
      <c r="BY38" s="397" t="str">
        <f t="shared" ca="1" si="46"/>
        <v/>
      </c>
      <c r="BZ38" s="305"/>
      <c r="CA38" s="393" t="str">
        <f t="shared" ca="1" si="47"/>
        <v/>
      </c>
      <c r="CB38" s="381" t="str">
        <f t="shared" ca="1" si="48"/>
        <v/>
      </c>
      <c r="CC38" s="381" t="str">
        <f t="shared" ca="1" si="49"/>
        <v/>
      </c>
      <c r="CD38" s="147" t="str">
        <f t="shared" ca="1" si="50"/>
        <v>--</v>
      </c>
      <c r="CG38" s="497" t="s">
        <v>421</v>
      </c>
      <c r="CH38" s="498"/>
      <c r="CI38" s="498"/>
      <c r="CJ38" s="498"/>
      <c r="CK38" s="498"/>
      <c r="CL38" s="498"/>
      <c r="CM38" s="498"/>
      <c r="CN38" s="499"/>
      <c r="CQ38" s="393">
        <f t="shared" ca="1" si="120"/>
        <v>0</v>
      </c>
      <c r="CR38" s="381">
        <f t="shared" ca="1" si="62"/>
        <v>0</v>
      </c>
      <c r="CS38" s="397">
        <f t="shared" ca="1" si="63"/>
        <v>0</v>
      </c>
      <c r="CU38" s="296">
        <f t="shared" ca="1" si="65"/>
        <v>0</v>
      </c>
      <c r="CV38" s="297" t="str">
        <f t="shared" ca="1" si="97"/>
        <v/>
      </c>
      <c r="CW38" s="297" t="str">
        <f t="shared" ca="1" si="97"/>
        <v/>
      </c>
      <c r="CX38" s="297" t="str">
        <f t="shared" ca="1" si="97"/>
        <v/>
      </c>
      <c r="CY38" s="297" t="str">
        <f t="shared" ca="1" si="97"/>
        <v/>
      </c>
      <c r="CZ38" s="297" t="str">
        <f t="shared" ca="1" si="97"/>
        <v/>
      </c>
      <c r="DA38" s="297" t="str">
        <f t="shared" ca="1" si="97"/>
        <v/>
      </c>
      <c r="DB38" s="297" t="str">
        <f t="shared" ca="1" si="97"/>
        <v/>
      </c>
      <c r="DC38" s="297" t="str">
        <f t="shared" ca="1" si="97"/>
        <v/>
      </c>
      <c r="DD38" s="297" t="str">
        <f t="shared" ca="1" si="97"/>
        <v/>
      </c>
      <c r="DE38" s="297" t="str">
        <f t="shared" ca="1" si="97"/>
        <v/>
      </c>
      <c r="DF38" s="399" t="str">
        <f t="shared" ca="1" si="97"/>
        <v/>
      </c>
      <c r="DH38" s="403" t="str">
        <f t="shared" ca="1" si="121"/>
        <v/>
      </c>
      <c r="DI38" s="300" t="str">
        <f t="shared" ca="1" si="122"/>
        <v/>
      </c>
      <c r="DJ38" s="404">
        <f t="shared" ca="1" si="123"/>
        <v>0</v>
      </c>
      <c r="DK38" s="299" t="str">
        <f t="shared" ca="1" si="55"/>
        <v/>
      </c>
    </row>
    <row r="39" spans="1:115" ht="32.1" customHeight="1" x14ac:dyDescent="0.2">
      <c r="A39" s="312" t="str">
        <f t="shared" ca="1" si="79"/>
        <v/>
      </c>
      <c r="B39" s="313" t="str">
        <f t="shared" ca="1" si="79"/>
        <v/>
      </c>
      <c r="C39" s="371">
        <f t="shared" ca="1" si="99"/>
        <v>0</v>
      </c>
      <c r="D39" s="361" t="str">
        <f t="shared" ca="1" si="80"/>
        <v/>
      </c>
      <c r="E39" s="314" t="str">
        <f t="shared" ca="1" si="80"/>
        <v/>
      </c>
      <c r="F39" s="314" t="str">
        <f t="shared" ca="1" si="80"/>
        <v/>
      </c>
      <c r="G39" s="313" t="str">
        <f t="shared" ca="1" si="80"/>
        <v/>
      </c>
      <c r="H39" s="346" t="str">
        <f t="shared" ca="1" si="100"/>
        <v>---</v>
      </c>
      <c r="I39" s="312" t="str">
        <f t="shared" ca="1" si="81"/>
        <v/>
      </c>
      <c r="J39" s="313" t="str">
        <f t="shared" ca="1" si="81"/>
        <v/>
      </c>
      <c r="K39" s="313" t="str">
        <f t="shared" ca="1" si="81"/>
        <v/>
      </c>
      <c r="L39" s="321" t="str">
        <f t="shared" ca="1" si="101"/>
        <v>---</v>
      </c>
      <c r="M39" s="457" t="str">
        <f t="shared" ca="1" si="56"/>
        <v/>
      </c>
      <c r="N39" s="316" t="str">
        <f t="shared" ca="1" si="82"/>
        <v/>
      </c>
      <c r="O39" s="313" t="str">
        <f t="shared" ca="1" si="82"/>
        <v/>
      </c>
      <c r="P39" s="321" t="str">
        <f t="shared" ca="1" si="102"/>
        <v>---</v>
      </c>
      <c r="Q39" s="368" t="str">
        <f t="shared" ca="1" si="83"/>
        <v/>
      </c>
      <c r="R39" s="317" t="str">
        <f t="shared" ca="1" si="83"/>
        <v/>
      </c>
      <c r="S39" s="321" t="str">
        <f t="shared" ca="1" si="103"/>
        <v>---</v>
      </c>
      <c r="T39" s="430" t="str">
        <f t="shared" ca="1" si="104"/>
        <v/>
      </c>
      <c r="U39" s="321" t="str">
        <f t="shared" ca="1" si="11"/>
        <v>---</v>
      </c>
      <c r="V39" s="364" t="str">
        <f t="shared" ca="1" si="84"/>
        <v/>
      </c>
      <c r="W39" s="318" t="str">
        <f t="shared" ca="1" si="84"/>
        <v/>
      </c>
      <c r="X39" s="318" t="str">
        <f t="shared" ca="1" si="84"/>
        <v/>
      </c>
      <c r="Y39" s="321" t="str">
        <f t="shared" ca="1" si="105"/>
        <v>---</v>
      </c>
      <c r="Z39" s="312" t="str">
        <f t="shared" ca="1" si="106"/>
        <v/>
      </c>
      <c r="AA39" s="313" t="str">
        <f t="shared" ca="1" si="57"/>
        <v>--</v>
      </c>
      <c r="AB39" s="315" t="str">
        <f t="shared" ca="1" si="107"/>
        <v>---</v>
      </c>
      <c r="AC39" s="321" t="str">
        <f t="shared" ca="1" si="91"/>
        <v>---</v>
      </c>
      <c r="AD39" s="361" t="str">
        <f t="shared" ca="1" si="95"/>
        <v/>
      </c>
      <c r="AE39" s="358" t="str">
        <f t="shared" ca="1" si="95"/>
        <v/>
      </c>
      <c r="AF39" s="312" t="str">
        <f t="shared" ca="1" si="95"/>
        <v/>
      </c>
      <c r="AG39" s="313" t="str">
        <f t="shared" ca="1" si="95"/>
        <v/>
      </c>
      <c r="AH39" s="313" t="str">
        <f t="shared" ca="1" si="95"/>
        <v/>
      </c>
      <c r="AI39" s="313" t="str">
        <f t="shared" ca="1" si="18"/>
        <v/>
      </c>
      <c r="AJ39" s="319">
        <f t="shared" ca="1" si="108"/>
        <v>0</v>
      </c>
      <c r="AK39" s="321" t="str">
        <f ca="1">IF(AJ39=0,"---",(IF(((VLOOKUP(AF39,AuE_Vorgaben!G$25:H$27,2,TRUE))&gt;AJ39),"ok","?")))</f>
        <v>---</v>
      </c>
      <c r="AL39" s="312" t="str">
        <f t="shared" ca="1" si="86"/>
        <v/>
      </c>
      <c r="AM39" s="313" t="str">
        <f t="shared" ca="1" si="86"/>
        <v/>
      </c>
      <c r="AN39" s="313" t="str">
        <f t="shared" ca="1" si="86"/>
        <v/>
      </c>
      <c r="AO39" s="313" t="str">
        <f t="shared" ca="1" si="58"/>
        <v/>
      </c>
      <c r="AP39" s="313" t="str">
        <f t="shared" ca="1" si="21"/>
        <v/>
      </c>
      <c r="AQ39" s="313" t="str">
        <f t="shared" ca="1" si="87"/>
        <v/>
      </c>
      <c r="AR39" s="313" t="str">
        <f t="shared" ca="1" si="87"/>
        <v/>
      </c>
      <c r="AS39" s="313" t="str">
        <f t="shared" ca="1" si="59"/>
        <v/>
      </c>
      <c r="AT39" s="320">
        <f t="shared" ca="1" si="109"/>
        <v>0</v>
      </c>
      <c r="AU39" s="321" t="str">
        <f t="shared" ca="1" si="60"/>
        <v>---</v>
      </c>
      <c r="AV39" s="312" t="str">
        <f t="shared" ca="1" si="88"/>
        <v/>
      </c>
      <c r="AW39" s="313" t="str">
        <f t="shared" ca="1" si="88"/>
        <v/>
      </c>
      <c r="AX39" s="320" t="str">
        <f t="shared" ca="1" si="25"/>
        <v/>
      </c>
      <c r="AY39" s="321" t="str">
        <f t="shared" ca="1" si="26"/>
        <v>---</v>
      </c>
      <c r="AZ39" s="355">
        <f t="shared" ca="1" si="27"/>
        <v>0</v>
      </c>
      <c r="BA39" s="321" t="str">
        <f t="shared" ca="1" si="28"/>
        <v>---</v>
      </c>
      <c r="BB39" s="352" t="str">
        <f t="shared" ca="1" si="29"/>
        <v/>
      </c>
      <c r="BC39" s="321" t="str">
        <f t="shared" ca="1" si="61"/>
        <v>---</v>
      </c>
      <c r="BD39" s="349" t="str">
        <f t="shared" ca="1" si="110"/>
        <v/>
      </c>
      <c r="BE39" s="315" t="str">
        <f t="shared" ca="1" si="31"/>
        <v>---</v>
      </c>
      <c r="BF39" s="320" t="str">
        <f t="shared" ca="1" si="111"/>
        <v/>
      </c>
      <c r="BG39" s="321" t="str">
        <f t="shared" ca="1" si="33"/>
        <v>---</v>
      </c>
      <c r="BI39" s="379" t="s">
        <v>175</v>
      </c>
      <c r="BK39" s="393">
        <f t="shared" ca="1" si="112"/>
        <v>0</v>
      </c>
      <c r="BL39" s="381">
        <f t="shared" ca="1" si="35"/>
        <v>0</v>
      </c>
      <c r="BM39" s="381">
        <f t="shared" ca="1" si="113"/>
        <v>0</v>
      </c>
      <c r="BN39" s="381">
        <f t="shared" ca="1" si="114"/>
        <v>0</v>
      </c>
      <c r="BO39" s="381">
        <f t="shared" ca="1" si="115"/>
        <v>0</v>
      </c>
      <c r="BP39" s="397">
        <f t="shared" ca="1" si="116"/>
        <v>0</v>
      </c>
      <c r="BQ39" s="305"/>
      <c r="BR39" s="312" t="str">
        <f t="shared" ca="1" si="117"/>
        <v/>
      </c>
      <c r="BS39" s="381" t="str">
        <f t="shared" ca="1" si="41"/>
        <v/>
      </c>
      <c r="BT39" s="381" t="str">
        <f t="shared" ca="1" si="42"/>
        <v/>
      </c>
      <c r="BU39" s="397" t="str">
        <f t="shared" ca="1" si="43"/>
        <v/>
      </c>
      <c r="BV39" s="305"/>
      <c r="BW39" s="312" t="str">
        <f t="shared" ca="1" si="118"/>
        <v/>
      </c>
      <c r="BX39" s="381" t="str">
        <f t="shared" ca="1" si="45"/>
        <v/>
      </c>
      <c r="BY39" s="397" t="str">
        <f t="shared" ca="1" si="46"/>
        <v/>
      </c>
      <c r="BZ39" s="305"/>
      <c r="CA39" s="393" t="str">
        <f t="shared" ca="1" si="47"/>
        <v/>
      </c>
      <c r="CB39" s="381" t="str">
        <f t="shared" ca="1" si="48"/>
        <v/>
      </c>
      <c r="CC39" s="381" t="str">
        <f t="shared" ca="1" si="49"/>
        <v/>
      </c>
      <c r="CD39" s="147" t="str">
        <f t="shared" ca="1" si="50"/>
        <v>--</v>
      </c>
      <c r="CG39" s="490">
        <f ca="1">AB103</f>
        <v>0</v>
      </c>
      <c r="CH39" s="491"/>
      <c r="CI39" s="495" t="s">
        <v>413</v>
      </c>
      <c r="CJ39" s="495"/>
      <c r="CK39" s="495"/>
      <c r="CL39" s="495"/>
      <c r="CM39" s="495"/>
      <c r="CN39" s="496"/>
      <c r="CQ39" s="393">
        <f t="shared" ca="1" si="120"/>
        <v>0</v>
      </c>
      <c r="CR39" s="381">
        <f t="shared" ca="1" si="62"/>
        <v>0</v>
      </c>
      <c r="CS39" s="397">
        <f t="shared" ca="1" si="63"/>
        <v>0</v>
      </c>
      <c r="CU39" s="296">
        <f t="shared" ca="1" si="65"/>
        <v>0</v>
      </c>
      <c r="CV39" s="297" t="str">
        <f t="shared" ca="1" si="97"/>
        <v/>
      </c>
      <c r="CW39" s="297" t="str">
        <f t="shared" ca="1" si="97"/>
        <v/>
      </c>
      <c r="CX39" s="297" t="str">
        <f t="shared" ca="1" si="97"/>
        <v/>
      </c>
      <c r="CY39" s="297" t="str">
        <f t="shared" ca="1" si="97"/>
        <v/>
      </c>
      <c r="CZ39" s="297" t="str">
        <f t="shared" ca="1" si="97"/>
        <v/>
      </c>
      <c r="DA39" s="297" t="str">
        <f t="shared" ca="1" si="97"/>
        <v/>
      </c>
      <c r="DB39" s="297" t="str">
        <f t="shared" ca="1" si="97"/>
        <v/>
      </c>
      <c r="DC39" s="297" t="str">
        <f t="shared" ca="1" si="97"/>
        <v/>
      </c>
      <c r="DD39" s="297" t="str">
        <f t="shared" ca="1" si="97"/>
        <v/>
      </c>
      <c r="DE39" s="297" t="str">
        <f t="shared" ca="1" si="97"/>
        <v/>
      </c>
      <c r="DF39" s="399" t="str">
        <f t="shared" ca="1" si="97"/>
        <v/>
      </c>
      <c r="DH39" s="403" t="str">
        <f t="shared" ca="1" si="121"/>
        <v/>
      </c>
      <c r="DI39" s="300" t="str">
        <f t="shared" ca="1" si="122"/>
        <v/>
      </c>
      <c r="DJ39" s="404">
        <f t="shared" ca="1" si="123"/>
        <v>0</v>
      </c>
      <c r="DK39" s="299" t="str">
        <f t="shared" ca="1" si="55"/>
        <v/>
      </c>
    </row>
    <row r="40" spans="1:115" ht="32.1" customHeight="1" x14ac:dyDescent="0.2">
      <c r="A40" s="312" t="str">
        <f t="shared" ca="1" si="79"/>
        <v/>
      </c>
      <c r="B40" s="313" t="str">
        <f t="shared" ca="1" si="79"/>
        <v/>
      </c>
      <c r="C40" s="371">
        <f t="shared" ca="1" si="99"/>
        <v>0</v>
      </c>
      <c r="D40" s="361" t="str">
        <f t="shared" ca="1" si="80"/>
        <v/>
      </c>
      <c r="E40" s="314" t="str">
        <f t="shared" ca="1" si="80"/>
        <v/>
      </c>
      <c r="F40" s="314" t="str">
        <f t="shared" ca="1" si="80"/>
        <v/>
      </c>
      <c r="G40" s="313" t="str">
        <f t="shared" ca="1" si="80"/>
        <v/>
      </c>
      <c r="H40" s="346" t="str">
        <f t="shared" ca="1" si="100"/>
        <v>---</v>
      </c>
      <c r="I40" s="312" t="str">
        <f t="shared" ca="1" si="81"/>
        <v/>
      </c>
      <c r="J40" s="313" t="str">
        <f t="shared" ca="1" si="81"/>
        <v/>
      </c>
      <c r="K40" s="313" t="str">
        <f t="shared" ca="1" si="81"/>
        <v/>
      </c>
      <c r="L40" s="321" t="str">
        <f t="shared" ca="1" si="101"/>
        <v>---</v>
      </c>
      <c r="M40" s="457" t="str">
        <f t="shared" ca="1" si="56"/>
        <v/>
      </c>
      <c r="N40" s="316" t="str">
        <f t="shared" ca="1" si="82"/>
        <v/>
      </c>
      <c r="O40" s="313" t="str">
        <f t="shared" ca="1" si="82"/>
        <v/>
      </c>
      <c r="P40" s="321" t="str">
        <f t="shared" ca="1" si="102"/>
        <v>---</v>
      </c>
      <c r="Q40" s="368" t="str">
        <f t="shared" ca="1" si="83"/>
        <v/>
      </c>
      <c r="R40" s="317" t="str">
        <f t="shared" ca="1" si="83"/>
        <v/>
      </c>
      <c r="S40" s="321" t="str">
        <f t="shared" ca="1" si="103"/>
        <v>---</v>
      </c>
      <c r="T40" s="430" t="str">
        <f t="shared" ca="1" si="104"/>
        <v/>
      </c>
      <c r="U40" s="321" t="str">
        <f t="shared" ca="1" si="11"/>
        <v>---</v>
      </c>
      <c r="V40" s="364" t="str">
        <f t="shared" ca="1" si="84"/>
        <v/>
      </c>
      <c r="W40" s="318" t="str">
        <f t="shared" ca="1" si="84"/>
        <v/>
      </c>
      <c r="X40" s="318" t="str">
        <f t="shared" ca="1" si="84"/>
        <v/>
      </c>
      <c r="Y40" s="321" t="str">
        <f t="shared" ca="1" si="105"/>
        <v>---</v>
      </c>
      <c r="Z40" s="312" t="str">
        <f t="shared" ca="1" si="106"/>
        <v/>
      </c>
      <c r="AA40" s="313" t="str">
        <f t="shared" ca="1" si="57"/>
        <v>--</v>
      </c>
      <c r="AB40" s="315" t="str">
        <f t="shared" ca="1" si="107"/>
        <v>---</v>
      </c>
      <c r="AC40" s="321" t="str">
        <f t="shared" ca="1" si="91"/>
        <v>---</v>
      </c>
      <c r="AD40" s="361" t="str">
        <f t="shared" ca="1" si="95"/>
        <v/>
      </c>
      <c r="AE40" s="358" t="str">
        <f t="shared" ca="1" si="95"/>
        <v/>
      </c>
      <c r="AF40" s="312" t="str">
        <f t="shared" ca="1" si="95"/>
        <v/>
      </c>
      <c r="AG40" s="313" t="str">
        <f t="shared" ca="1" si="95"/>
        <v/>
      </c>
      <c r="AH40" s="313" t="str">
        <f t="shared" ca="1" si="95"/>
        <v/>
      </c>
      <c r="AI40" s="313" t="str">
        <f t="shared" ca="1" si="18"/>
        <v/>
      </c>
      <c r="AJ40" s="319">
        <f t="shared" ca="1" si="108"/>
        <v>0</v>
      </c>
      <c r="AK40" s="321" t="str">
        <f ca="1">IF(AJ40=0,"---",(IF(((VLOOKUP(AF40,AuE_Vorgaben!G$25:H$27,2,TRUE))&gt;AJ40),"ok","?")))</f>
        <v>---</v>
      </c>
      <c r="AL40" s="312" t="str">
        <f t="shared" ca="1" si="86"/>
        <v/>
      </c>
      <c r="AM40" s="313" t="str">
        <f t="shared" ca="1" si="86"/>
        <v/>
      </c>
      <c r="AN40" s="313" t="str">
        <f t="shared" ca="1" si="86"/>
        <v/>
      </c>
      <c r="AO40" s="313" t="str">
        <f t="shared" ca="1" si="58"/>
        <v/>
      </c>
      <c r="AP40" s="313" t="str">
        <f t="shared" ca="1" si="21"/>
        <v/>
      </c>
      <c r="AQ40" s="313" t="str">
        <f t="shared" ca="1" si="87"/>
        <v/>
      </c>
      <c r="AR40" s="313" t="str">
        <f t="shared" ca="1" si="87"/>
        <v/>
      </c>
      <c r="AS40" s="313" t="str">
        <f t="shared" ca="1" si="59"/>
        <v/>
      </c>
      <c r="AT40" s="320">
        <f t="shared" ca="1" si="109"/>
        <v>0</v>
      </c>
      <c r="AU40" s="321" t="str">
        <f t="shared" ca="1" si="60"/>
        <v>---</v>
      </c>
      <c r="AV40" s="312" t="str">
        <f t="shared" ca="1" si="88"/>
        <v/>
      </c>
      <c r="AW40" s="313" t="str">
        <f t="shared" ca="1" si="88"/>
        <v/>
      </c>
      <c r="AX40" s="320" t="str">
        <f t="shared" ca="1" si="25"/>
        <v/>
      </c>
      <c r="AY40" s="321" t="str">
        <f t="shared" ca="1" si="26"/>
        <v>---</v>
      </c>
      <c r="AZ40" s="355">
        <f t="shared" ca="1" si="27"/>
        <v>0</v>
      </c>
      <c r="BA40" s="321" t="str">
        <f t="shared" ca="1" si="28"/>
        <v>---</v>
      </c>
      <c r="BB40" s="352" t="str">
        <f t="shared" ca="1" si="29"/>
        <v/>
      </c>
      <c r="BC40" s="321" t="str">
        <f t="shared" ca="1" si="61"/>
        <v>---</v>
      </c>
      <c r="BD40" s="349" t="str">
        <f t="shared" ca="1" si="110"/>
        <v/>
      </c>
      <c r="BE40" s="315" t="str">
        <f t="shared" ca="1" si="31"/>
        <v>---</v>
      </c>
      <c r="BF40" s="320" t="str">
        <f t="shared" ca="1" si="111"/>
        <v/>
      </c>
      <c r="BG40" s="321" t="str">
        <f t="shared" ca="1" si="33"/>
        <v>---</v>
      </c>
      <c r="BI40" s="379" t="s">
        <v>176</v>
      </c>
      <c r="BK40" s="393">
        <f t="shared" ca="1" si="112"/>
        <v>0</v>
      </c>
      <c r="BL40" s="381">
        <f t="shared" ca="1" si="35"/>
        <v>0</v>
      </c>
      <c r="BM40" s="381">
        <f t="shared" ca="1" si="113"/>
        <v>0</v>
      </c>
      <c r="BN40" s="381">
        <f t="shared" ca="1" si="114"/>
        <v>0</v>
      </c>
      <c r="BO40" s="381">
        <f t="shared" ca="1" si="115"/>
        <v>0</v>
      </c>
      <c r="BP40" s="397">
        <f t="shared" ca="1" si="116"/>
        <v>0</v>
      </c>
      <c r="BQ40" s="305"/>
      <c r="BR40" s="312" t="str">
        <f t="shared" ca="1" si="117"/>
        <v/>
      </c>
      <c r="BS40" s="381" t="str">
        <f t="shared" ca="1" si="41"/>
        <v/>
      </c>
      <c r="BT40" s="381" t="str">
        <f t="shared" ca="1" si="42"/>
        <v/>
      </c>
      <c r="BU40" s="397" t="str">
        <f t="shared" ca="1" si="43"/>
        <v/>
      </c>
      <c r="BV40" s="305"/>
      <c r="BW40" s="312" t="str">
        <f t="shared" ca="1" si="118"/>
        <v/>
      </c>
      <c r="BX40" s="381" t="str">
        <f t="shared" ca="1" si="45"/>
        <v/>
      </c>
      <c r="BY40" s="397" t="str">
        <f t="shared" ca="1" si="46"/>
        <v/>
      </c>
      <c r="BZ40" s="305"/>
      <c r="CA40" s="393" t="str">
        <f t="shared" ca="1" si="47"/>
        <v/>
      </c>
      <c r="CB40" s="381" t="str">
        <f t="shared" ca="1" si="48"/>
        <v/>
      </c>
      <c r="CC40" s="381" t="str">
        <f t="shared" ca="1" si="49"/>
        <v/>
      </c>
      <c r="CD40" s="147" t="str">
        <f t="shared" ca="1" si="50"/>
        <v>--</v>
      </c>
      <c r="CG40" s="490" t="s">
        <v>367</v>
      </c>
      <c r="CH40" s="491"/>
      <c r="CI40" s="491"/>
      <c r="CJ40" s="491"/>
      <c r="CK40" s="491"/>
      <c r="CL40" s="491"/>
      <c r="CM40" s="491"/>
      <c r="CN40" s="492"/>
      <c r="CQ40" s="393">
        <f t="shared" ca="1" si="120"/>
        <v>0</v>
      </c>
      <c r="CR40" s="381">
        <f t="shared" ca="1" si="62"/>
        <v>0</v>
      </c>
      <c r="CS40" s="397">
        <f t="shared" ca="1" si="63"/>
        <v>0</v>
      </c>
      <c r="CU40" s="296">
        <f t="shared" ca="1" si="65"/>
        <v>0</v>
      </c>
      <c r="CV40" s="297" t="str">
        <f t="shared" ca="1" si="97"/>
        <v/>
      </c>
      <c r="CW40" s="297" t="str">
        <f t="shared" ca="1" si="97"/>
        <v/>
      </c>
      <c r="CX40" s="297" t="str">
        <f t="shared" ca="1" si="97"/>
        <v/>
      </c>
      <c r="CY40" s="297" t="str">
        <f t="shared" ca="1" si="97"/>
        <v/>
      </c>
      <c r="CZ40" s="297" t="str">
        <f t="shared" ca="1" si="97"/>
        <v/>
      </c>
      <c r="DA40" s="297" t="str">
        <f t="shared" ca="1" si="97"/>
        <v/>
      </c>
      <c r="DB40" s="297" t="str">
        <f t="shared" ca="1" si="97"/>
        <v/>
      </c>
      <c r="DC40" s="297" t="str">
        <f t="shared" ca="1" si="97"/>
        <v/>
      </c>
      <c r="DD40" s="297" t="str">
        <f t="shared" ca="1" si="97"/>
        <v/>
      </c>
      <c r="DE40" s="297" t="str">
        <f t="shared" ca="1" si="97"/>
        <v/>
      </c>
      <c r="DF40" s="399" t="str">
        <f t="shared" ca="1" si="97"/>
        <v/>
      </c>
      <c r="DH40" s="403" t="str">
        <f t="shared" ca="1" si="121"/>
        <v/>
      </c>
      <c r="DI40" s="300" t="str">
        <f t="shared" ca="1" si="122"/>
        <v/>
      </c>
      <c r="DJ40" s="404">
        <f t="shared" ca="1" si="123"/>
        <v>0</v>
      </c>
      <c r="DK40" s="299" t="str">
        <f t="shared" ca="1" si="55"/>
        <v/>
      </c>
    </row>
    <row r="41" spans="1:115" ht="32.1" customHeight="1" x14ac:dyDescent="0.2">
      <c r="A41" s="312" t="str">
        <f t="shared" ca="1" si="79"/>
        <v/>
      </c>
      <c r="B41" s="313" t="str">
        <f t="shared" ca="1" si="79"/>
        <v/>
      </c>
      <c r="C41" s="371">
        <f t="shared" ca="1" si="99"/>
        <v>0</v>
      </c>
      <c r="D41" s="361" t="str">
        <f t="shared" ca="1" si="80"/>
        <v/>
      </c>
      <c r="E41" s="314" t="str">
        <f t="shared" ca="1" si="80"/>
        <v/>
      </c>
      <c r="F41" s="314" t="str">
        <f t="shared" ca="1" si="80"/>
        <v/>
      </c>
      <c r="G41" s="313" t="str">
        <f t="shared" ca="1" si="80"/>
        <v/>
      </c>
      <c r="H41" s="346" t="str">
        <f t="shared" ca="1" si="100"/>
        <v>---</v>
      </c>
      <c r="I41" s="312" t="str">
        <f t="shared" ca="1" si="81"/>
        <v/>
      </c>
      <c r="J41" s="313" t="str">
        <f t="shared" ca="1" si="81"/>
        <v/>
      </c>
      <c r="K41" s="313" t="str">
        <f t="shared" ca="1" si="81"/>
        <v/>
      </c>
      <c r="L41" s="321" t="str">
        <f t="shared" ca="1" si="101"/>
        <v>---</v>
      </c>
      <c r="M41" s="457" t="str">
        <f t="shared" ca="1" si="56"/>
        <v/>
      </c>
      <c r="N41" s="316" t="str">
        <f t="shared" ca="1" si="82"/>
        <v/>
      </c>
      <c r="O41" s="313" t="str">
        <f t="shared" ca="1" si="82"/>
        <v/>
      </c>
      <c r="P41" s="321" t="str">
        <f t="shared" ca="1" si="102"/>
        <v>---</v>
      </c>
      <c r="Q41" s="368" t="str">
        <f t="shared" ca="1" si="83"/>
        <v/>
      </c>
      <c r="R41" s="317" t="str">
        <f t="shared" ca="1" si="83"/>
        <v/>
      </c>
      <c r="S41" s="321" t="str">
        <f t="shared" ca="1" si="103"/>
        <v>---</v>
      </c>
      <c r="T41" s="430" t="str">
        <f t="shared" ca="1" si="104"/>
        <v/>
      </c>
      <c r="U41" s="321" t="str">
        <f t="shared" ca="1" si="11"/>
        <v>---</v>
      </c>
      <c r="V41" s="364" t="str">
        <f t="shared" ca="1" si="84"/>
        <v/>
      </c>
      <c r="W41" s="318" t="str">
        <f t="shared" ca="1" si="84"/>
        <v/>
      </c>
      <c r="X41" s="318" t="str">
        <f t="shared" ca="1" si="84"/>
        <v/>
      </c>
      <c r="Y41" s="321" t="str">
        <f t="shared" ca="1" si="105"/>
        <v>---</v>
      </c>
      <c r="Z41" s="312" t="str">
        <f t="shared" ca="1" si="106"/>
        <v/>
      </c>
      <c r="AA41" s="313" t="str">
        <f t="shared" ca="1" si="57"/>
        <v>--</v>
      </c>
      <c r="AB41" s="315" t="str">
        <f t="shared" ca="1" si="107"/>
        <v>---</v>
      </c>
      <c r="AC41" s="321" t="str">
        <f t="shared" ca="1" si="91"/>
        <v>---</v>
      </c>
      <c r="AD41" s="361" t="str">
        <f t="shared" ca="1" si="95"/>
        <v/>
      </c>
      <c r="AE41" s="358" t="str">
        <f t="shared" ca="1" si="95"/>
        <v/>
      </c>
      <c r="AF41" s="312" t="str">
        <f t="shared" ca="1" si="95"/>
        <v/>
      </c>
      <c r="AG41" s="313" t="str">
        <f t="shared" ca="1" si="95"/>
        <v/>
      </c>
      <c r="AH41" s="313" t="str">
        <f t="shared" ca="1" si="95"/>
        <v/>
      </c>
      <c r="AI41" s="313" t="str">
        <f t="shared" ca="1" si="18"/>
        <v/>
      </c>
      <c r="AJ41" s="319">
        <f t="shared" ca="1" si="108"/>
        <v>0</v>
      </c>
      <c r="AK41" s="321" t="str">
        <f ca="1">IF(AJ41=0,"---",(IF(((VLOOKUP(AF41,AuE_Vorgaben!G$25:H$27,2,TRUE))&gt;AJ41),"ok","?")))</f>
        <v>---</v>
      </c>
      <c r="AL41" s="312" t="str">
        <f t="shared" ca="1" si="86"/>
        <v/>
      </c>
      <c r="AM41" s="313" t="str">
        <f t="shared" ca="1" si="86"/>
        <v/>
      </c>
      <c r="AN41" s="313" t="str">
        <f t="shared" ca="1" si="86"/>
        <v/>
      </c>
      <c r="AO41" s="313" t="str">
        <f t="shared" ca="1" si="58"/>
        <v/>
      </c>
      <c r="AP41" s="313" t="str">
        <f t="shared" ca="1" si="21"/>
        <v/>
      </c>
      <c r="AQ41" s="313" t="str">
        <f t="shared" ca="1" si="87"/>
        <v/>
      </c>
      <c r="AR41" s="313" t="str">
        <f t="shared" ca="1" si="87"/>
        <v/>
      </c>
      <c r="AS41" s="313" t="str">
        <f t="shared" ca="1" si="59"/>
        <v/>
      </c>
      <c r="AT41" s="320">
        <f t="shared" ca="1" si="109"/>
        <v>0</v>
      </c>
      <c r="AU41" s="321" t="str">
        <f t="shared" ca="1" si="60"/>
        <v>---</v>
      </c>
      <c r="AV41" s="312" t="str">
        <f t="shared" ca="1" si="88"/>
        <v/>
      </c>
      <c r="AW41" s="313" t="str">
        <f t="shared" ca="1" si="88"/>
        <v/>
      </c>
      <c r="AX41" s="320" t="str">
        <f t="shared" ca="1" si="25"/>
        <v/>
      </c>
      <c r="AY41" s="321" t="str">
        <f t="shared" ca="1" si="26"/>
        <v>---</v>
      </c>
      <c r="AZ41" s="355">
        <f t="shared" ca="1" si="27"/>
        <v>0</v>
      </c>
      <c r="BA41" s="321" t="str">
        <f t="shared" ca="1" si="28"/>
        <v>---</v>
      </c>
      <c r="BB41" s="352" t="str">
        <f t="shared" ca="1" si="29"/>
        <v/>
      </c>
      <c r="BC41" s="321" t="str">
        <f t="shared" ca="1" si="61"/>
        <v>---</v>
      </c>
      <c r="BD41" s="349" t="str">
        <f t="shared" ca="1" si="110"/>
        <v/>
      </c>
      <c r="BE41" s="315" t="str">
        <f t="shared" ca="1" si="31"/>
        <v>---</v>
      </c>
      <c r="BF41" s="320" t="str">
        <f t="shared" ca="1" si="111"/>
        <v/>
      </c>
      <c r="BG41" s="321" t="str">
        <f t="shared" ca="1" si="33"/>
        <v>---</v>
      </c>
      <c r="BI41" s="379" t="s">
        <v>177</v>
      </c>
      <c r="BK41" s="393">
        <f t="shared" ca="1" si="112"/>
        <v>0</v>
      </c>
      <c r="BL41" s="381">
        <f t="shared" ca="1" si="35"/>
        <v>0</v>
      </c>
      <c r="BM41" s="381">
        <f t="shared" ca="1" si="113"/>
        <v>0</v>
      </c>
      <c r="BN41" s="381">
        <f t="shared" ca="1" si="114"/>
        <v>0</v>
      </c>
      <c r="BO41" s="381">
        <f t="shared" ca="1" si="115"/>
        <v>0</v>
      </c>
      <c r="BP41" s="397">
        <f t="shared" ca="1" si="116"/>
        <v>0</v>
      </c>
      <c r="BQ41" s="305"/>
      <c r="BR41" s="312" t="str">
        <f t="shared" ca="1" si="117"/>
        <v/>
      </c>
      <c r="BS41" s="381" t="str">
        <f t="shared" ca="1" si="41"/>
        <v/>
      </c>
      <c r="BT41" s="381" t="str">
        <f t="shared" ca="1" si="42"/>
        <v/>
      </c>
      <c r="BU41" s="397" t="str">
        <f t="shared" ca="1" si="43"/>
        <v/>
      </c>
      <c r="BV41" s="305"/>
      <c r="BW41" s="312" t="str">
        <f t="shared" ca="1" si="118"/>
        <v/>
      </c>
      <c r="BX41" s="381" t="str">
        <f t="shared" ca="1" si="45"/>
        <v/>
      </c>
      <c r="BY41" s="397" t="str">
        <f t="shared" ca="1" si="46"/>
        <v/>
      </c>
      <c r="BZ41" s="305"/>
      <c r="CA41" s="393" t="str">
        <f t="shared" ca="1" si="47"/>
        <v/>
      </c>
      <c r="CB41" s="381" t="str">
        <f t="shared" ca="1" si="48"/>
        <v/>
      </c>
      <c r="CC41" s="381" t="str">
        <f t="shared" ca="1" si="49"/>
        <v/>
      </c>
      <c r="CD41" s="147" t="str">
        <f t="shared" ca="1" si="50"/>
        <v>--</v>
      </c>
      <c r="CG41" s="500">
        <f ca="1">SUM(CH42:CH47)+SUM(CJ42:CJ47)+SUM(CL42:CL47)+SUM(CN42:CN47)</f>
        <v>0</v>
      </c>
      <c r="CH41" s="491"/>
      <c r="CI41" s="495" t="s">
        <v>414</v>
      </c>
      <c r="CJ41" s="495"/>
      <c r="CK41" s="495"/>
      <c r="CL41" s="495"/>
      <c r="CM41" s="495"/>
      <c r="CN41" s="496"/>
      <c r="CQ41" s="393">
        <f t="shared" ca="1" si="120"/>
        <v>0</v>
      </c>
      <c r="CR41" s="381">
        <f t="shared" ca="1" si="62"/>
        <v>0</v>
      </c>
      <c r="CS41" s="397">
        <f t="shared" ca="1" si="63"/>
        <v>0</v>
      </c>
      <c r="CU41" s="296">
        <f t="shared" ca="1" si="65"/>
        <v>0</v>
      </c>
      <c r="CV41" s="297" t="str">
        <f t="shared" ca="1" si="97"/>
        <v/>
      </c>
      <c r="CW41" s="297" t="str">
        <f t="shared" ca="1" si="97"/>
        <v/>
      </c>
      <c r="CX41" s="297" t="str">
        <f t="shared" ca="1" si="97"/>
        <v/>
      </c>
      <c r="CY41" s="297" t="str">
        <f t="shared" ca="1" si="97"/>
        <v/>
      </c>
      <c r="CZ41" s="297" t="str">
        <f t="shared" ca="1" si="97"/>
        <v/>
      </c>
      <c r="DA41" s="297" t="str">
        <f t="shared" ca="1" si="97"/>
        <v/>
      </c>
      <c r="DB41" s="297" t="str">
        <f t="shared" ca="1" si="97"/>
        <v/>
      </c>
      <c r="DC41" s="297" t="str">
        <f t="shared" ca="1" si="97"/>
        <v/>
      </c>
      <c r="DD41" s="297" t="str">
        <f t="shared" ca="1" si="97"/>
        <v/>
      </c>
      <c r="DE41" s="297" t="str">
        <f t="shared" ca="1" si="97"/>
        <v/>
      </c>
      <c r="DF41" s="399" t="str">
        <f t="shared" ca="1" si="97"/>
        <v/>
      </c>
      <c r="DH41" s="403" t="str">
        <f t="shared" ca="1" si="121"/>
        <v/>
      </c>
      <c r="DI41" s="300" t="str">
        <f t="shared" ca="1" si="122"/>
        <v/>
      </c>
      <c r="DJ41" s="404">
        <f t="shared" ca="1" si="123"/>
        <v>0</v>
      </c>
      <c r="DK41" s="299" t="str">
        <f t="shared" ca="1" si="55"/>
        <v/>
      </c>
    </row>
    <row r="42" spans="1:115" ht="32.1" customHeight="1" x14ac:dyDescent="0.2">
      <c r="A42" s="312" t="str">
        <f t="shared" ca="1" si="79"/>
        <v/>
      </c>
      <c r="B42" s="313" t="str">
        <f t="shared" ca="1" si="79"/>
        <v/>
      </c>
      <c r="C42" s="371">
        <f t="shared" ca="1" si="99"/>
        <v>0</v>
      </c>
      <c r="D42" s="361" t="str">
        <f t="shared" ca="1" si="80"/>
        <v/>
      </c>
      <c r="E42" s="314" t="str">
        <f t="shared" ca="1" si="80"/>
        <v/>
      </c>
      <c r="F42" s="314" t="str">
        <f t="shared" ca="1" si="80"/>
        <v/>
      </c>
      <c r="G42" s="313" t="str">
        <f t="shared" ca="1" si="80"/>
        <v/>
      </c>
      <c r="H42" s="346" t="str">
        <f t="shared" ca="1" si="100"/>
        <v>---</v>
      </c>
      <c r="I42" s="312" t="str">
        <f t="shared" ca="1" si="81"/>
        <v/>
      </c>
      <c r="J42" s="313" t="str">
        <f t="shared" ca="1" si="81"/>
        <v/>
      </c>
      <c r="K42" s="313" t="str">
        <f t="shared" ca="1" si="81"/>
        <v/>
      </c>
      <c r="L42" s="321" t="str">
        <f t="shared" ca="1" si="101"/>
        <v>---</v>
      </c>
      <c r="M42" s="457" t="str">
        <f t="shared" ca="1" si="56"/>
        <v/>
      </c>
      <c r="N42" s="316" t="str">
        <f t="shared" ca="1" si="82"/>
        <v/>
      </c>
      <c r="O42" s="313" t="str">
        <f t="shared" ca="1" si="82"/>
        <v/>
      </c>
      <c r="P42" s="321" t="str">
        <f t="shared" ca="1" si="102"/>
        <v>---</v>
      </c>
      <c r="Q42" s="368" t="str">
        <f t="shared" ca="1" si="83"/>
        <v/>
      </c>
      <c r="R42" s="317" t="str">
        <f t="shared" ca="1" si="83"/>
        <v/>
      </c>
      <c r="S42" s="321" t="str">
        <f t="shared" ca="1" si="103"/>
        <v>---</v>
      </c>
      <c r="T42" s="430" t="str">
        <f t="shared" ca="1" si="104"/>
        <v/>
      </c>
      <c r="U42" s="321" t="str">
        <f t="shared" ca="1" si="11"/>
        <v>---</v>
      </c>
      <c r="V42" s="364" t="str">
        <f t="shared" ca="1" si="84"/>
        <v/>
      </c>
      <c r="W42" s="318" t="str">
        <f t="shared" ca="1" si="84"/>
        <v/>
      </c>
      <c r="X42" s="318" t="str">
        <f t="shared" ca="1" si="84"/>
        <v/>
      </c>
      <c r="Y42" s="321" t="str">
        <f t="shared" ca="1" si="105"/>
        <v>---</v>
      </c>
      <c r="Z42" s="312" t="str">
        <f t="shared" ca="1" si="106"/>
        <v/>
      </c>
      <c r="AA42" s="313" t="str">
        <f t="shared" ca="1" si="57"/>
        <v>--</v>
      </c>
      <c r="AB42" s="315" t="str">
        <f t="shared" ca="1" si="107"/>
        <v>---</v>
      </c>
      <c r="AC42" s="321" t="str">
        <f t="shared" ca="1" si="91"/>
        <v>---</v>
      </c>
      <c r="AD42" s="361" t="str">
        <f t="shared" ca="1" si="95"/>
        <v/>
      </c>
      <c r="AE42" s="358" t="str">
        <f t="shared" ca="1" si="95"/>
        <v/>
      </c>
      <c r="AF42" s="312" t="str">
        <f t="shared" ca="1" si="95"/>
        <v/>
      </c>
      <c r="AG42" s="313" t="str">
        <f t="shared" ca="1" si="95"/>
        <v/>
      </c>
      <c r="AH42" s="313" t="str">
        <f t="shared" ca="1" si="95"/>
        <v/>
      </c>
      <c r="AI42" s="313" t="str">
        <f t="shared" ca="1" si="18"/>
        <v/>
      </c>
      <c r="AJ42" s="319">
        <f t="shared" ca="1" si="108"/>
        <v>0</v>
      </c>
      <c r="AK42" s="321" t="str">
        <f ca="1">IF(AJ42=0,"---",(IF(((VLOOKUP(AF42,AuE_Vorgaben!G$25:H$27,2,TRUE))&gt;AJ42),"ok","?")))</f>
        <v>---</v>
      </c>
      <c r="AL42" s="312" t="str">
        <f t="shared" ca="1" si="86"/>
        <v/>
      </c>
      <c r="AM42" s="313" t="str">
        <f t="shared" ca="1" si="86"/>
        <v/>
      </c>
      <c r="AN42" s="313" t="str">
        <f t="shared" ca="1" si="86"/>
        <v/>
      </c>
      <c r="AO42" s="313" t="str">
        <f t="shared" ca="1" si="58"/>
        <v/>
      </c>
      <c r="AP42" s="313" t="str">
        <f t="shared" ca="1" si="21"/>
        <v/>
      </c>
      <c r="AQ42" s="313" t="str">
        <f t="shared" ca="1" si="87"/>
        <v/>
      </c>
      <c r="AR42" s="313" t="str">
        <f t="shared" ca="1" si="87"/>
        <v/>
      </c>
      <c r="AS42" s="313" t="str">
        <f t="shared" ca="1" si="59"/>
        <v/>
      </c>
      <c r="AT42" s="320">
        <f t="shared" ca="1" si="109"/>
        <v>0</v>
      </c>
      <c r="AU42" s="321" t="str">
        <f t="shared" ca="1" si="60"/>
        <v>---</v>
      </c>
      <c r="AV42" s="312" t="str">
        <f t="shared" ca="1" si="88"/>
        <v/>
      </c>
      <c r="AW42" s="313" t="str">
        <f t="shared" ca="1" si="88"/>
        <v/>
      </c>
      <c r="AX42" s="320" t="str">
        <f t="shared" ca="1" si="25"/>
        <v/>
      </c>
      <c r="AY42" s="321" t="str">
        <f t="shared" ca="1" si="26"/>
        <v>---</v>
      </c>
      <c r="AZ42" s="355">
        <f t="shared" ca="1" si="27"/>
        <v>0</v>
      </c>
      <c r="BA42" s="321" t="str">
        <f t="shared" ca="1" si="28"/>
        <v>---</v>
      </c>
      <c r="BB42" s="352" t="str">
        <f t="shared" ca="1" si="29"/>
        <v/>
      </c>
      <c r="BC42" s="321" t="str">
        <f t="shared" ca="1" si="61"/>
        <v>---</v>
      </c>
      <c r="BD42" s="349" t="str">
        <f t="shared" ca="1" si="110"/>
        <v/>
      </c>
      <c r="BE42" s="315" t="str">
        <f t="shared" ca="1" si="31"/>
        <v>---</v>
      </c>
      <c r="BF42" s="320" t="str">
        <f t="shared" ca="1" si="111"/>
        <v/>
      </c>
      <c r="BG42" s="321" t="str">
        <f t="shared" ca="1" si="33"/>
        <v>---</v>
      </c>
      <c r="BI42" s="379" t="s">
        <v>178</v>
      </c>
      <c r="BK42" s="393">
        <f t="shared" ca="1" si="112"/>
        <v>0</v>
      </c>
      <c r="BL42" s="381">
        <f t="shared" ca="1" si="35"/>
        <v>0</v>
      </c>
      <c r="BM42" s="381">
        <f t="shared" ca="1" si="113"/>
        <v>0</v>
      </c>
      <c r="BN42" s="381">
        <f t="shared" ca="1" si="114"/>
        <v>0</v>
      </c>
      <c r="BO42" s="381">
        <f t="shared" ca="1" si="115"/>
        <v>0</v>
      </c>
      <c r="BP42" s="397">
        <f t="shared" ca="1" si="116"/>
        <v>0</v>
      </c>
      <c r="BQ42" s="305"/>
      <c r="BR42" s="312" t="str">
        <f t="shared" ca="1" si="117"/>
        <v/>
      </c>
      <c r="BS42" s="381" t="str">
        <f t="shared" ca="1" si="41"/>
        <v/>
      </c>
      <c r="BT42" s="381" t="str">
        <f t="shared" ca="1" si="42"/>
        <v/>
      </c>
      <c r="BU42" s="397" t="str">
        <f t="shared" ca="1" si="43"/>
        <v/>
      </c>
      <c r="BV42" s="305"/>
      <c r="BW42" s="312" t="str">
        <f t="shared" ca="1" si="118"/>
        <v/>
      </c>
      <c r="BX42" s="381" t="str">
        <f t="shared" ca="1" si="45"/>
        <v/>
      </c>
      <c r="BY42" s="397" t="str">
        <f t="shared" ca="1" si="46"/>
        <v/>
      </c>
      <c r="BZ42" s="305"/>
      <c r="CA42" s="393" t="str">
        <f t="shared" ca="1" si="47"/>
        <v/>
      </c>
      <c r="CB42" s="381" t="str">
        <f t="shared" ca="1" si="48"/>
        <v/>
      </c>
      <c r="CC42" s="381" t="str">
        <f t="shared" ca="1" si="49"/>
        <v/>
      </c>
      <c r="CD42" s="147" t="str">
        <f t="shared" ca="1" si="50"/>
        <v>--</v>
      </c>
      <c r="CG42" s="312" t="s">
        <v>381</v>
      </c>
      <c r="CH42" s="382">
        <f ca="1">COUNTIFS($AA$3:$AA$102,CG42,$Z$3:$Z$102,"Ja")</f>
        <v>0</v>
      </c>
      <c r="CI42" s="313" t="s">
        <v>387</v>
      </c>
      <c r="CJ42" s="382">
        <f ca="1">COUNTIFS($AA$3:$AA$102,CI42,$Z$3:$Z$102,"Ja")</f>
        <v>0</v>
      </c>
      <c r="CK42" s="313" t="s">
        <v>395</v>
      </c>
      <c r="CL42" s="382">
        <f ca="1">COUNTIFS($AA$3:$AA$102,CK42,$Z$3:$Z$102,"Ja")</f>
        <v>0</v>
      </c>
      <c r="CM42" s="313" t="s">
        <v>404</v>
      </c>
      <c r="CN42" s="386">
        <f ca="1">COUNTIFS($AA$3:$AA$102,CM42,$Z$3:$Z$102,"Ja")</f>
        <v>0</v>
      </c>
      <c r="CQ42" s="393">
        <f t="shared" ca="1" si="120"/>
        <v>0</v>
      </c>
      <c r="CR42" s="381">
        <f t="shared" ca="1" si="62"/>
        <v>0</v>
      </c>
      <c r="CS42" s="397">
        <f t="shared" ca="1" si="63"/>
        <v>0</v>
      </c>
      <c r="CU42" s="296">
        <f t="shared" ca="1" si="65"/>
        <v>0</v>
      </c>
      <c r="CV42" s="297" t="str">
        <f t="shared" ca="1" si="97"/>
        <v/>
      </c>
      <c r="CW42" s="297" t="str">
        <f t="shared" ca="1" si="97"/>
        <v/>
      </c>
      <c r="CX42" s="297" t="str">
        <f t="shared" ca="1" si="97"/>
        <v/>
      </c>
      <c r="CY42" s="297" t="str">
        <f t="shared" ca="1" si="97"/>
        <v/>
      </c>
      <c r="CZ42" s="297" t="str">
        <f t="shared" ca="1" si="97"/>
        <v/>
      </c>
      <c r="DA42" s="297" t="str">
        <f t="shared" ca="1" si="97"/>
        <v/>
      </c>
      <c r="DB42" s="297" t="str">
        <f t="shared" ca="1" si="97"/>
        <v/>
      </c>
      <c r="DC42" s="297" t="str">
        <f t="shared" ca="1" si="97"/>
        <v/>
      </c>
      <c r="DD42" s="297" t="str">
        <f t="shared" ca="1" si="97"/>
        <v/>
      </c>
      <c r="DE42" s="297" t="str">
        <f t="shared" ca="1" si="97"/>
        <v/>
      </c>
      <c r="DF42" s="399" t="str">
        <f t="shared" ca="1" si="97"/>
        <v/>
      </c>
      <c r="DH42" s="403" t="str">
        <f t="shared" ca="1" si="121"/>
        <v/>
      </c>
      <c r="DI42" s="300" t="str">
        <f t="shared" ca="1" si="122"/>
        <v/>
      </c>
      <c r="DJ42" s="404">
        <f t="shared" ca="1" si="123"/>
        <v>0</v>
      </c>
      <c r="DK42" s="299" t="str">
        <f t="shared" ca="1" si="55"/>
        <v/>
      </c>
    </row>
    <row r="43" spans="1:115" ht="32.1" customHeight="1" x14ac:dyDescent="0.2">
      <c r="A43" s="312" t="str">
        <f t="shared" ref="A43:B62" ca="1" si="124">IF($C43&lt;&gt;0,INDIRECT("Kalkulation!"&amp;$BI43&amp;A$104,TRUE),"")</f>
        <v/>
      </c>
      <c r="B43" s="313" t="str">
        <f t="shared" ca="1" si="124"/>
        <v/>
      </c>
      <c r="C43" s="371">
        <f t="shared" ca="1" si="99"/>
        <v>0</v>
      </c>
      <c r="D43" s="361" t="str">
        <f t="shared" ref="D43:G62" ca="1" si="125">IF($C43&lt;&gt;0,INDIRECT("Kalkulation!"&amp;$BI43&amp;D$104,TRUE),"")</f>
        <v/>
      </c>
      <c r="E43" s="314" t="str">
        <f t="shared" ca="1" si="125"/>
        <v/>
      </c>
      <c r="F43" s="314" t="str">
        <f t="shared" ca="1" si="125"/>
        <v/>
      </c>
      <c r="G43" s="313" t="str">
        <f t="shared" ca="1" si="125"/>
        <v/>
      </c>
      <c r="H43" s="346" t="str">
        <f t="shared" ca="1" si="100"/>
        <v>---</v>
      </c>
      <c r="I43" s="312" t="str">
        <f t="shared" ref="I43:K62" ca="1" si="126">IF($C43&lt;&gt;0,INDIRECT("Kalkulation!"&amp;$BI43&amp;I$104,TRUE),"")</f>
        <v/>
      </c>
      <c r="J43" s="313" t="str">
        <f t="shared" ca="1" si="126"/>
        <v/>
      </c>
      <c r="K43" s="313" t="str">
        <f t="shared" ca="1" si="126"/>
        <v/>
      </c>
      <c r="L43" s="321" t="str">
        <f t="shared" ca="1" si="101"/>
        <v>---</v>
      </c>
      <c r="M43" s="457" t="str">
        <f t="shared" ca="1" si="56"/>
        <v/>
      </c>
      <c r="N43" s="316" t="str">
        <f t="shared" ref="N43:O62" ca="1" si="127">IF($C43&lt;&gt;0,INDIRECT("Kalkulation!"&amp;$BI43&amp;N$104,TRUE),"")</f>
        <v/>
      </c>
      <c r="O43" s="313" t="str">
        <f t="shared" ca="1" si="127"/>
        <v/>
      </c>
      <c r="P43" s="321" t="str">
        <f t="shared" ca="1" si="102"/>
        <v>---</v>
      </c>
      <c r="Q43" s="368" t="str">
        <f t="shared" ref="Q43:R62" ca="1" si="128">IF($C43&lt;&gt;0,INDIRECT("Kalkulation!"&amp;$BI43&amp;Q$104,TRUE),"")</f>
        <v/>
      </c>
      <c r="R43" s="317" t="str">
        <f t="shared" ca="1" si="128"/>
        <v/>
      </c>
      <c r="S43" s="321" t="str">
        <f t="shared" ca="1" si="103"/>
        <v>---</v>
      </c>
      <c r="T43" s="430" t="str">
        <f t="shared" ca="1" si="104"/>
        <v/>
      </c>
      <c r="U43" s="321" t="str">
        <f t="shared" ca="1" si="11"/>
        <v>---</v>
      </c>
      <c r="V43" s="364" t="str">
        <f t="shared" ref="V43:X62" ca="1" si="129">IF($C43&lt;&gt;0,INDIRECT("Kalkulation!"&amp;$BI43&amp;V$104,TRUE),"")</f>
        <v/>
      </c>
      <c r="W43" s="318" t="str">
        <f t="shared" ca="1" si="129"/>
        <v/>
      </c>
      <c r="X43" s="318" t="str">
        <f t="shared" ca="1" si="129"/>
        <v/>
      </c>
      <c r="Y43" s="321" t="str">
        <f t="shared" ca="1" si="105"/>
        <v>---</v>
      </c>
      <c r="Z43" s="312" t="str">
        <f t="shared" ca="1" si="106"/>
        <v/>
      </c>
      <c r="AA43" s="313" t="str">
        <f t="shared" ca="1" si="57"/>
        <v>--</v>
      </c>
      <c r="AB43" s="315" t="str">
        <f t="shared" ca="1" si="107"/>
        <v>---</v>
      </c>
      <c r="AC43" s="321" t="str">
        <f t="shared" ca="1" si="91"/>
        <v>---</v>
      </c>
      <c r="AD43" s="361" t="str">
        <f t="shared" ref="AD43:AH52" ca="1" si="130">IF($C43&lt;&gt;0,INDIRECT("Kalkulation!"&amp;$BI43&amp;AD$104,TRUE),"")</f>
        <v/>
      </c>
      <c r="AE43" s="358" t="str">
        <f t="shared" ca="1" si="130"/>
        <v/>
      </c>
      <c r="AF43" s="312" t="str">
        <f t="shared" ca="1" si="130"/>
        <v/>
      </c>
      <c r="AG43" s="313" t="str">
        <f t="shared" ca="1" si="130"/>
        <v/>
      </c>
      <c r="AH43" s="313" t="str">
        <f t="shared" ca="1" si="130"/>
        <v/>
      </c>
      <c r="AI43" s="313" t="str">
        <f t="shared" ca="1" si="18"/>
        <v/>
      </c>
      <c r="AJ43" s="319">
        <f t="shared" ca="1" si="108"/>
        <v>0</v>
      </c>
      <c r="AK43" s="321" t="str">
        <f ca="1">IF(AJ43=0,"---",(IF(((VLOOKUP(AF43,AuE_Vorgaben!G$25:H$27,2,TRUE))&gt;AJ43),"ok","?")))</f>
        <v>---</v>
      </c>
      <c r="AL43" s="312" t="str">
        <f t="shared" ref="AL43:AN62" ca="1" si="131">IF($C43&lt;&gt;0,INDIRECT("Kalkulation!"&amp;$BI43&amp;AL$104,TRUE),"")</f>
        <v/>
      </c>
      <c r="AM43" s="313" t="str">
        <f t="shared" ca="1" si="131"/>
        <v/>
      </c>
      <c r="AN43" s="313" t="str">
        <f t="shared" ca="1" si="131"/>
        <v/>
      </c>
      <c r="AO43" s="313" t="str">
        <f t="shared" ca="1" si="58"/>
        <v/>
      </c>
      <c r="AP43" s="313" t="str">
        <f t="shared" ca="1" si="21"/>
        <v/>
      </c>
      <c r="AQ43" s="313" t="str">
        <f t="shared" ref="AQ43:AR62" ca="1" si="132">IF($C43&lt;&gt;0,INDIRECT("Kalkulation!"&amp;$BI43&amp;AQ$104,TRUE),"")</f>
        <v/>
      </c>
      <c r="AR43" s="313" t="str">
        <f t="shared" ca="1" si="132"/>
        <v/>
      </c>
      <c r="AS43" s="313" t="str">
        <f t="shared" ca="1" si="59"/>
        <v/>
      </c>
      <c r="AT43" s="320">
        <f t="shared" ca="1" si="109"/>
        <v>0</v>
      </c>
      <c r="AU43" s="321" t="str">
        <f t="shared" ca="1" si="60"/>
        <v>---</v>
      </c>
      <c r="AV43" s="312" t="str">
        <f t="shared" ref="AV43:AW62" ca="1" si="133">IF($C43&lt;&gt;0,INDIRECT("Kalkulation!"&amp;$BI43&amp;AV$104,TRUE),"")</f>
        <v/>
      </c>
      <c r="AW43" s="313" t="str">
        <f t="shared" ca="1" si="133"/>
        <v/>
      </c>
      <c r="AX43" s="320" t="str">
        <f t="shared" ca="1" si="25"/>
        <v/>
      </c>
      <c r="AY43" s="321" t="str">
        <f t="shared" ca="1" si="26"/>
        <v>---</v>
      </c>
      <c r="AZ43" s="355">
        <f t="shared" ca="1" si="27"/>
        <v>0</v>
      </c>
      <c r="BA43" s="321" t="str">
        <f t="shared" ca="1" si="28"/>
        <v>---</v>
      </c>
      <c r="BB43" s="352" t="str">
        <f t="shared" ca="1" si="29"/>
        <v/>
      </c>
      <c r="BC43" s="321" t="str">
        <f t="shared" ca="1" si="61"/>
        <v>---</v>
      </c>
      <c r="BD43" s="349" t="str">
        <f t="shared" ca="1" si="110"/>
        <v/>
      </c>
      <c r="BE43" s="315" t="str">
        <f t="shared" ca="1" si="31"/>
        <v>---</v>
      </c>
      <c r="BF43" s="320" t="str">
        <f t="shared" ca="1" si="111"/>
        <v/>
      </c>
      <c r="BG43" s="321" t="str">
        <f t="shared" ca="1" si="33"/>
        <v>---</v>
      </c>
      <c r="BI43" s="379" t="s">
        <v>179</v>
      </c>
      <c r="BK43" s="393">
        <f t="shared" ca="1" si="112"/>
        <v>0</v>
      </c>
      <c r="BL43" s="381">
        <f t="shared" ca="1" si="35"/>
        <v>0</v>
      </c>
      <c r="BM43" s="381">
        <f t="shared" ca="1" si="113"/>
        <v>0</v>
      </c>
      <c r="BN43" s="381">
        <f t="shared" ca="1" si="114"/>
        <v>0</v>
      </c>
      <c r="BO43" s="381">
        <f t="shared" ca="1" si="115"/>
        <v>0</v>
      </c>
      <c r="BP43" s="397">
        <f t="shared" ca="1" si="116"/>
        <v>0</v>
      </c>
      <c r="BQ43" s="305"/>
      <c r="BR43" s="312" t="str">
        <f t="shared" ca="1" si="117"/>
        <v/>
      </c>
      <c r="BS43" s="381" t="str">
        <f t="shared" ca="1" si="41"/>
        <v/>
      </c>
      <c r="BT43" s="381" t="str">
        <f t="shared" ca="1" si="42"/>
        <v/>
      </c>
      <c r="BU43" s="397" t="str">
        <f t="shared" ca="1" si="43"/>
        <v/>
      </c>
      <c r="BV43" s="305"/>
      <c r="BW43" s="312" t="str">
        <f t="shared" ca="1" si="118"/>
        <v/>
      </c>
      <c r="BX43" s="381" t="str">
        <f t="shared" ca="1" si="45"/>
        <v/>
      </c>
      <c r="BY43" s="397" t="str">
        <f t="shared" ca="1" si="46"/>
        <v/>
      </c>
      <c r="BZ43" s="305"/>
      <c r="CA43" s="393" t="str">
        <f t="shared" ca="1" si="47"/>
        <v/>
      </c>
      <c r="CB43" s="381" t="str">
        <f t="shared" ca="1" si="48"/>
        <v/>
      </c>
      <c r="CC43" s="381" t="str">
        <f t="shared" ca="1" si="49"/>
        <v/>
      </c>
      <c r="CD43" s="147" t="str">
        <f t="shared" ca="1" si="50"/>
        <v>--</v>
      </c>
      <c r="CG43" s="312" t="s">
        <v>382</v>
      </c>
      <c r="CH43" s="382">
        <f t="shared" ref="CH43:CJ47" ca="1" si="134">COUNTIFS($AA$3:$AA$102,CG43,$Z$3:$Z$102,"Ja")</f>
        <v>0</v>
      </c>
      <c r="CI43" s="313" t="s">
        <v>388</v>
      </c>
      <c r="CJ43" s="382">
        <f t="shared" ca="1" si="134"/>
        <v>0</v>
      </c>
      <c r="CK43" s="313" t="s">
        <v>396</v>
      </c>
      <c r="CL43" s="382">
        <f t="shared" ref="CL43:CN43" ca="1" si="135">COUNTIFS($AA$3:$AA$102,CK43,$Z$3:$Z$102,"Ja")</f>
        <v>0</v>
      </c>
      <c r="CM43" s="313" t="s">
        <v>399</v>
      </c>
      <c r="CN43" s="386">
        <f t="shared" ca="1" si="135"/>
        <v>0</v>
      </c>
      <c r="CQ43" s="393">
        <f t="shared" ca="1" si="120"/>
        <v>0</v>
      </c>
      <c r="CR43" s="381">
        <f t="shared" ca="1" si="62"/>
        <v>0</v>
      </c>
      <c r="CS43" s="397">
        <f t="shared" ca="1" si="63"/>
        <v>0</v>
      </c>
      <c r="CU43" s="296">
        <f t="shared" ca="1" si="65"/>
        <v>0</v>
      </c>
      <c r="CV43" s="297" t="str">
        <f t="shared" ref="CV43:DF52" ca="1" si="136">IF($C43&lt;&gt;0,INDIRECT("'"&amp;Kalkulation&amp;"'!$"&amp;$BI43&amp;CV$104),"")</f>
        <v/>
      </c>
      <c r="CW43" s="297" t="str">
        <f t="shared" ca="1" si="136"/>
        <v/>
      </c>
      <c r="CX43" s="297" t="str">
        <f t="shared" ca="1" si="136"/>
        <v/>
      </c>
      <c r="CY43" s="297" t="str">
        <f t="shared" ca="1" si="136"/>
        <v/>
      </c>
      <c r="CZ43" s="297" t="str">
        <f t="shared" ca="1" si="136"/>
        <v/>
      </c>
      <c r="DA43" s="297" t="str">
        <f t="shared" ca="1" si="136"/>
        <v/>
      </c>
      <c r="DB43" s="297" t="str">
        <f t="shared" ca="1" si="136"/>
        <v/>
      </c>
      <c r="DC43" s="297" t="str">
        <f t="shared" ca="1" si="136"/>
        <v/>
      </c>
      <c r="DD43" s="297" t="str">
        <f t="shared" ca="1" si="136"/>
        <v/>
      </c>
      <c r="DE43" s="297" t="str">
        <f t="shared" ca="1" si="136"/>
        <v/>
      </c>
      <c r="DF43" s="399" t="str">
        <f t="shared" ca="1" si="136"/>
        <v/>
      </c>
      <c r="DH43" s="403" t="str">
        <f t="shared" ca="1" si="121"/>
        <v/>
      </c>
      <c r="DI43" s="300" t="str">
        <f t="shared" ca="1" si="122"/>
        <v/>
      </c>
      <c r="DJ43" s="404">
        <f t="shared" ca="1" si="123"/>
        <v>0</v>
      </c>
      <c r="DK43" s="299" t="str">
        <f t="shared" ca="1" si="55"/>
        <v/>
      </c>
    </row>
    <row r="44" spans="1:115" ht="32.1" customHeight="1" x14ac:dyDescent="0.2">
      <c r="A44" s="312" t="str">
        <f t="shared" ca="1" si="124"/>
        <v/>
      </c>
      <c r="B44" s="313" t="str">
        <f t="shared" ca="1" si="124"/>
        <v/>
      </c>
      <c r="C44" s="371">
        <f t="shared" ca="1" si="99"/>
        <v>0</v>
      </c>
      <c r="D44" s="361" t="str">
        <f t="shared" ca="1" si="125"/>
        <v/>
      </c>
      <c r="E44" s="314" t="str">
        <f t="shared" ca="1" si="125"/>
        <v/>
      </c>
      <c r="F44" s="314" t="str">
        <f t="shared" ca="1" si="125"/>
        <v/>
      </c>
      <c r="G44" s="313" t="str">
        <f t="shared" ca="1" si="125"/>
        <v/>
      </c>
      <c r="H44" s="346" t="str">
        <f t="shared" ca="1" si="100"/>
        <v>---</v>
      </c>
      <c r="I44" s="312" t="str">
        <f t="shared" ca="1" si="126"/>
        <v/>
      </c>
      <c r="J44" s="313" t="str">
        <f t="shared" ca="1" si="126"/>
        <v/>
      </c>
      <c r="K44" s="313" t="str">
        <f t="shared" ca="1" si="126"/>
        <v/>
      </c>
      <c r="L44" s="321" t="str">
        <f t="shared" ca="1" si="101"/>
        <v>---</v>
      </c>
      <c r="M44" s="457" t="str">
        <f t="shared" ca="1" si="56"/>
        <v/>
      </c>
      <c r="N44" s="316" t="str">
        <f t="shared" ca="1" si="127"/>
        <v/>
      </c>
      <c r="O44" s="313" t="str">
        <f t="shared" ca="1" si="127"/>
        <v/>
      </c>
      <c r="P44" s="321" t="str">
        <f t="shared" ca="1" si="102"/>
        <v>---</v>
      </c>
      <c r="Q44" s="368" t="str">
        <f t="shared" ca="1" si="128"/>
        <v/>
      </c>
      <c r="R44" s="317" t="str">
        <f t="shared" ca="1" si="128"/>
        <v/>
      </c>
      <c r="S44" s="321" t="str">
        <f t="shared" ca="1" si="103"/>
        <v>---</v>
      </c>
      <c r="T44" s="430" t="str">
        <f t="shared" ca="1" si="104"/>
        <v/>
      </c>
      <c r="U44" s="321" t="str">
        <f t="shared" ca="1" si="11"/>
        <v>---</v>
      </c>
      <c r="V44" s="364" t="str">
        <f t="shared" ca="1" si="129"/>
        <v/>
      </c>
      <c r="W44" s="318" t="str">
        <f t="shared" ca="1" si="129"/>
        <v/>
      </c>
      <c r="X44" s="318" t="str">
        <f t="shared" ca="1" si="129"/>
        <v/>
      </c>
      <c r="Y44" s="321" t="str">
        <f t="shared" ca="1" si="105"/>
        <v>---</v>
      </c>
      <c r="Z44" s="312" t="str">
        <f t="shared" ca="1" si="106"/>
        <v/>
      </c>
      <c r="AA44" s="313" t="str">
        <f t="shared" ca="1" si="57"/>
        <v>--</v>
      </c>
      <c r="AB44" s="315" t="str">
        <f t="shared" ca="1" si="107"/>
        <v>---</v>
      </c>
      <c r="AC44" s="321" t="str">
        <f t="shared" ca="1" si="91"/>
        <v>---</v>
      </c>
      <c r="AD44" s="361" t="str">
        <f t="shared" ca="1" si="130"/>
        <v/>
      </c>
      <c r="AE44" s="358" t="str">
        <f t="shared" ca="1" si="130"/>
        <v/>
      </c>
      <c r="AF44" s="312" t="str">
        <f t="shared" ca="1" si="130"/>
        <v/>
      </c>
      <c r="AG44" s="313" t="str">
        <f t="shared" ca="1" si="130"/>
        <v/>
      </c>
      <c r="AH44" s="313" t="str">
        <f t="shared" ca="1" si="130"/>
        <v/>
      </c>
      <c r="AI44" s="313" t="str">
        <f t="shared" ca="1" si="18"/>
        <v/>
      </c>
      <c r="AJ44" s="319">
        <f t="shared" ca="1" si="108"/>
        <v>0</v>
      </c>
      <c r="AK44" s="321" t="str">
        <f ca="1">IF(AJ44=0,"---",(IF(((VLOOKUP(AF44,AuE_Vorgaben!G$25:H$27,2,TRUE))&gt;AJ44),"ok","?")))</f>
        <v>---</v>
      </c>
      <c r="AL44" s="312" t="str">
        <f t="shared" ca="1" si="131"/>
        <v/>
      </c>
      <c r="AM44" s="313" t="str">
        <f t="shared" ca="1" si="131"/>
        <v/>
      </c>
      <c r="AN44" s="313" t="str">
        <f t="shared" ca="1" si="131"/>
        <v/>
      </c>
      <c r="AO44" s="313" t="str">
        <f t="shared" ca="1" si="58"/>
        <v/>
      </c>
      <c r="AP44" s="313" t="str">
        <f t="shared" ca="1" si="21"/>
        <v/>
      </c>
      <c r="AQ44" s="313" t="str">
        <f t="shared" ca="1" si="132"/>
        <v/>
      </c>
      <c r="AR44" s="313" t="str">
        <f t="shared" ca="1" si="132"/>
        <v/>
      </c>
      <c r="AS44" s="313" t="str">
        <f t="shared" ca="1" si="59"/>
        <v/>
      </c>
      <c r="AT44" s="320">
        <f t="shared" ca="1" si="109"/>
        <v>0</v>
      </c>
      <c r="AU44" s="321" t="str">
        <f t="shared" ca="1" si="60"/>
        <v>---</v>
      </c>
      <c r="AV44" s="312" t="str">
        <f t="shared" ca="1" si="133"/>
        <v/>
      </c>
      <c r="AW44" s="313" t="str">
        <f t="shared" ca="1" si="133"/>
        <v/>
      </c>
      <c r="AX44" s="320" t="str">
        <f t="shared" ca="1" si="25"/>
        <v/>
      </c>
      <c r="AY44" s="321" t="str">
        <f t="shared" ca="1" si="26"/>
        <v>---</v>
      </c>
      <c r="AZ44" s="355">
        <f t="shared" ca="1" si="27"/>
        <v>0</v>
      </c>
      <c r="BA44" s="321" t="str">
        <f t="shared" ca="1" si="28"/>
        <v>---</v>
      </c>
      <c r="BB44" s="352" t="str">
        <f t="shared" ca="1" si="29"/>
        <v/>
      </c>
      <c r="BC44" s="321" t="str">
        <f t="shared" ca="1" si="61"/>
        <v>---</v>
      </c>
      <c r="BD44" s="349" t="str">
        <f t="shared" ca="1" si="110"/>
        <v/>
      </c>
      <c r="BE44" s="315" t="str">
        <f t="shared" ca="1" si="31"/>
        <v>---</v>
      </c>
      <c r="BF44" s="320" t="str">
        <f t="shared" ca="1" si="111"/>
        <v/>
      </c>
      <c r="BG44" s="321" t="str">
        <f t="shared" ca="1" si="33"/>
        <v>---</v>
      </c>
      <c r="BI44" s="379" t="s">
        <v>180</v>
      </c>
      <c r="BK44" s="393">
        <f t="shared" ca="1" si="112"/>
        <v>0</v>
      </c>
      <c r="BL44" s="381">
        <f t="shared" ca="1" si="35"/>
        <v>0</v>
      </c>
      <c r="BM44" s="381">
        <f t="shared" ca="1" si="113"/>
        <v>0</v>
      </c>
      <c r="BN44" s="381">
        <f t="shared" ca="1" si="114"/>
        <v>0</v>
      </c>
      <c r="BO44" s="381">
        <f t="shared" ca="1" si="115"/>
        <v>0</v>
      </c>
      <c r="BP44" s="397">
        <f t="shared" ca="1" si="116"/>
        <v>0</v>
      </c>
      <c r="BQ44" s="305"/>
      <c r="BR44" s="312" t="str">
        <f t="shared" ca="1" si="117"/>
        <v/>
      </c>
      <c r="BS44" s="381" t="str">
        <f t="shared" ca="1" si="41"/>
        <v/>
      </c>
      <c r="BT44" s="381" t="str">
        <f t="shared" ca="1" si="42"/>
        <v/>
      </c>
      <c r="BU44" s="397" t="str">
        <f t="shared" ca="1" si="43"/>
        <v/>
      </c>
      <c r="BV44" s="305"/>
      <c r="BW44" s="312" t="str">
        <f t="shared" ca="1" si="118"/>
        <v/>
      </c>
      <c r="BX44" s="381" t="str">
        <f t="shared" ca="1" si="45"/>
        <v/>
      </c>
      <c r="BY44" s="397" t="str">
        <f t="shared" ca="1" si="46"/>
        <v/>
      </c>
      <c r="BZ44" s="305"/>
      <c r="CA44" s="393" t="str">
        <f t="shared" ca="1" si="47"/>
        <v/>
      </c>
      <c r="CB44" s="381" t="str">
        <f t="shared" ca="1" si="48"/>
        <v/>
      </c>
      <c r="CC44" s="381" t="str">
        <f t="shared" ca="1" si="49"/>
        <v/>
      </c>
      <c r="CD44" s="147" t="str">
        <f t="shared" ca="1" si="50"/>
        <v>--</v>
      </c>
      <c r="CG44" s="312" t="s">
        <v>383</v>
      </c>
      <c r="CH44" s="382">
        <f t="shared" ca="1" si="134"/>
        <v>0</v>
      </c>
      <c r="CI44" s="313" t="s">
        <v>389</v>
      </c>
      <c r="CJ44" s="382">
        <f t="shared" ca="1" si="134"/>
        <v>0</v>
      </c>
      <c r="CK44" s="313" t="s">
        <v>397</v>
      </c>
      <c r="CL44" s="382">
        <f t="shared" ref="CL44:CN44" ca="1" si="137">COUNTIFS($AA$3:$AA$102,CK44,$Z$3:$Z$102,"Ja")</f>
        <v>0</v>
      </c>
      <c r="CM44" s="313" t="s">
        <v>400</v>
      </c>
      <c r="CN44" s="386">
        <f t="shared" ca="1" si="137"/>
        <v>0</v>
      </c>
      <c r="CQ44" s="393">
        <f t="shared" ca="1" si="120"/>
        <v>0</v>
      </c>
      <c r="CR44" s="381">
        <f t="shared" ca="1" si="62"/>
        <v>0</v>
      </c>
      <c r="CS44" s="397">
        <f t="shared" ca="1" si="63"/>
        <v>0</v>
      </c>
      <c r="CU44" s="296">
        <f t="shared" ca="1" si="65"/>
        <v>0</v>
      </c>
      <c r="CV44" s="297" t="str">
        <f t="shared" ca="1" si="136"/>
        <v/>
      </c>
      <c r="CW44" s="297" t="str">
        <f t="shared" ca="1" si="136"/>
        <v/>
      </c>
      <c r="CX44" s="297" t="str">
        <f t="shared" ca="1" si="136"/>
        <v/>
      </c>
      <c r="CY44" s="297" t="str">
        <f t="shared" ca="1" si="136"/>
        <v/>
      </c>
      <c r="CZ44" s="297" t="str">
        <f t="shared" ca="1" si="136"/>
        <v/>
      </c>
      <c r="DA44" s="297" t="str">
        <f t="shared" ca="1" si="136"/>
        <v/>
      </c>
      <c r="DB44" s="297" t="str">
        <f t="shared" ca="1" si="136"/>
        <v/>
      </c>
      <c r="DC44" s="297" t="str">
        <f t="shared" ca="1" si="136"/>
        <v/>
      </c>
      <c r="DD44" s="297" t="str">
        <f t="shared" ca="1" si="136"/>
        <v/>
      </c>
      <c r="DE44" s="297" t="str">
        <f t="shared" ca="1" si="136"/>
        <v/>
      </c>
      <c r="DF44" s="399" t="str">
        <f t="shared" ca="1" si="136"/>
        <v/>
      </c>
      <c r="DH44" s="403" t="str">
        <f t="shared" ca="1" si="121"/>
        <v/>
      </c>
      <c r="DI44" s="300" t="str">
        <f t="shared" ca="1" si="122"/>
        <v/>
      </c>
      <c r="DJ44" s="404">
        <f t="shared" ca="1" si="123"/>
        <v>0</v>
      </c>
      <c r="DK44" s="299" t="str">
        <f t="shared" ca="1" si="55"/>
        <v/>
      </c>
    </row>
    <row r="45" spans="1:115" ht="32.1" customHeight="1" x14ac:dyDescent="0.2">
      <c r="A45" s="312" t="str">
        <f t="shared" ca="1" si="124"/>
        <v/>
      </c>
      <c r="B45" s="313" t="str">
        <f t="shared" ca="1" si="124"/>
        <v/>
      </c>
      <c r="C45" s="371">
        <f t="shared" ca="1" si="99"/>
        <v>0</v>
      </c>
      <c r="D45" s="361" t="str">
        <f t="shared" ca="1" si="125"/>
        <v/>
      </c>
      <c r="E45" s="314" t="str">
        <f t="shared" ca="1" si="125"/>
        <v/>
      </c>
      <c r="F45" s="314" t="str">
        <f t="shared" ca="1" si="125"/>
        <v/>
      </c>
      <c r="G45" s="313" t="str">
        <f t="shared" ca="1" si="125"/>
        <v/>
      </c>
      <c r="H45" s="346" t="str">
        <f t="shared" ca="1" si="100"/>
        <v>---</v>
      </c>
      <c r="I45" s="312" t="str">
        <f t="shared" ca="1" si="126"/>
        <v/>
      </c>
      <c r="J45" s="313" t="str">
        <f t="shared" ca="1" si="126"/>
        <v/>
      </c>
      <c r="K45" s="313" t="str">
        <f t="shared" ca="1" si="126"/>
        <v/>
      </c>
      <c r="L45" s="321" t="str">
        <f t="shared" ca="1" si="101"/>
        <v>---</v>
      </c>
      <c r="M45" s="457" t="str">
        <f t="shared" ca="1" si="56"/>
        <v/>
      </c>
      <c r="N45" s="316" t="str">
        <f t="shared" ca="1" si="127"/>
        <v/>
      </c>
      <c r="O45" s="313" t="str">
        <f t="shared" ca="1" si="127"/>
        <v/>
      </c>
      <c r="P45" s="321" t="str">
        <f t="shared" ca="1" si="102"/>
        <v>---</v>
      </c>
      <c r="Q45" s="368" t="str">
        <f t="shared" ca="1" si="128"/>
        <v/>
      </c>
      <c r="R45" s="317" t="str">
        <f t="shared" ca="1" si="128"/>
        <v/>
      </c>
      <c r="S45" s="321" t="str">
        <f t="shared" ca="1" si="103"/>
        <v>---</v>
      </c>
      <c r="T45" s="430" t="str">
        <f t="shared" ca="1" si="104"/>
        <v/>
      </c>
      <c r="U45" s="321" t="str">
        <f t="shared" ca="1" si="11"/>
        <v>---</v>
      </c>
      <c r="V45" s="364" t="str">
        <f t="shared" ca="1" si="129"/>
        <v/>
      </c>
      <c r="W45" s="318" t="str">
        <f t="shared" ca="1" si="129"/>
        <v/>
      </c>
      <c r="X45" s="318" t="str">
        <f t="shared" ca="1" si="129"/>
        <v/>
      </c>
      <c r="Y45" s="321" t="str">
        <f t="shared" ca="1" si="105"/>
        <v>---</v>
      </c>
      <c r="Z45" s="312" t="str">
        <f t="shared" ca="1" si="106"/>
        <v/>
      </c>
      <c r="AA45" s="313" t="str">
        <f t="shared" ca="1" si="57"/>
        <v>--</v>
      </c>
      <c r="AB45" s="315" t="str">
        <f t="shared" ca="1" si="107"/>
        <v>---</v>
      </c>
      <c r="AC45" s="321" t="str">
        <f t="shared" ca="1" si="91"/>
        <v>---</v>
      </c>
      <c r="AD45" s="361" t="str">
        <f t="shared" ca="1" si="130"/>
        <v/>
      </c>
      <c r="AE45" s="358" t="str">
        <f t="shared" ca="1" si="130"/>
        <v/>
      </c>
      <c r="AF45" s="312" t="str">
        <f t="shared" ca="1" si="130"/>
        <v/>
      </c>
      <c r="AG45" s="313" t="str">
        <f t="shared" ca="1" si="130"/>
        <v/>
      </c>
      <c r="AH45" s="313" t="str">
        <f t="shared" ca="1" si="130"/>
        <v/>
      </c>
      <c r="AI45" s="313" t="str">
        <f t="shared" ca="1" si="18"/>
        <v/>
      </c>
      <c r="AJ45" s="319">
        <f t="shared" ca="1" si="108"/>
        <v>0</v>
      </c>
      <c r="AK45" s="321" t="str">
        <f ca="1">IF(AJ45=0,"---",(IF(((VLOOKUP(AF45,AuE_Vorgaben!G$25:H$27,2,TRUE))&gt;AJ45),"ok","?")))</f>
        <v>---</v>
      </c>
      <c r="AL45" s="312" t="str">
        <f t="shared" ca="1" si="131"/>
        <v/>
      </c>
      <c r="AM45" s="313" t="str">
        <f t="shared" ca="1" si="131"/>
        <v/>
      </c>
      <c r="AN45" s="313" t="str">
        <f t="shared" ca="1" si="131"/>
        <v/>
      </c>
      <c r="AO45" s="313" t="str">
        <f t="shared" ca="1" si="58"/>
        <v/>
      </c>
      <c r="AP45" s="313" t="str">
        <f t="shared" ca="1" si="21"/>
        <v/>
      </c>
      <c r="AQ45" s="313" t="str">
        <f t="shared" ca="1" si="132"/>
        <v/>
      </c>
      <c r="AR45" s="313" t="str">
        <f t="shared" ca="1" si="132"/>
        <v/>
      </c>
      <c r="AS45" s="313" t="str">
        <f t="shared" ca="1" si="59"/>
        <v/>
      </c>
      <c r="AT45" s="320">
        <f t="shared" ca="1" si="109"/>
        <v>0</v>
      </c>
      <c r="AU45" s="321" t="str">
        <f t="shared" ca="1" si="60"/>
        <v>---</v>
      </c>
      <c r="AV45" s="312" t="str">
        <f t="shared" ca="1" si="133"/>
        <v/>
      </c>
      <c r="AW45" s="313" t="str">
        <f t="shared" ca="1" si="133"/>
        <v/>
      </c>
      <c r="AX45" s="320" t="str">
        <f t="shared" ca="1" si="25"/>
        <v/>
      </c>
      <c r="AY45" s="321" t="str">
        <f t="shared" ca="1" si="26"/>
        <v>---</v>
      </c>
      <c r="AZ45" s="355">
        <f t="shared" ca="1" si="27"/>
        <v>0</v>
      </c>
      <c r="BA45" s="321" t="str">
        <f t="shared" ca="1" si="28"/>
        <v>---</v>
      </c>
      <c r="BB45" s="352" t="str">
        <f t="shared" ca="1" si="29"/>
        <v/>
      </c>
      <c r="BC45" s="321" t="str">
        <f t="shared" ca="1" si="61"/>
        <v>---</v>
      </c>
      <c r="BD45" s="349" t="str">
        <f t="shared" ca="1" si="110"/>
        <v/>
      </c>
      <c r="BE45" s="315" t="str">
        <f t="shared" ca="1" si="31"/>
        <v>---</v>
      </c>
      <c r="BF45" s="320" t="str">
        <f t="shared" ca="1" si="111"/>
        <v/>
      </c>
      <c r="BG45" s="321" t="str">
        <f t="shared" ca="1" si="33"/>
        <v>---</v>
      </c>
      <c r="BI45" s="379" t="s">
        <v>181</v>
      </c>
      <c r="BK45" s="393">
        <f t="shared" ca="1" si="112"/>
        <v>0</v>
      </c>
      <c r="BL45" s="381">
        <f t="shared" ca="1" si="35"/>
        <v>0</v>
      </c>
      <c r="BM45" s="381">
        <f t="shared" ca="1" si="113"/>
        <v>0</v>
      </c>
      <c r="BN45" s="381">
        <f t="shared" ca="1" si="114"/>
        <v>0</v>
      </c>
      <c r="BO45" s="381">
        <f t="shared" ca="1" si="115"/>
        <v>0</v>
      </c>
      <c r="BP45" s="397">
        <f t="shared" ca="1" si="116"/>
        <v>0</v>
      </c>
      <c r="BQ45" s="305"/>
      <c r="BR45" s="312" t="str">
        <f t="shared" ca="1" si="117"/>
        <v/>
      </c>
      <c r="BS45" s="381" t="str">
        <f t="shared" ca="1" si="41"/>
        <v/>
      </c>
      <c r="BT45" s="381" t="str">
        <f t="shared" ca="1" si="42"/>
        <v/>
      </c>
      <c r="BU45" s="397" t="str">
        <f t="shared" ca="1" si="43"/>
        <v/>
      </c>
      <c r="BV45" s="305"/>
      <c r="BW45" s="312" t="str">
        <f t="shared" ca="1" si="118"/>
        <v/>
      </c>
      <c r="BX45" s="381" t="str">
        <f t="shared" ca="1" si="45"/>
        <v/>
      </c>
      <c r="BY45" s="397" t="str">
        <f t="shared" ca="1" si="46"/>
        <v/>
      </c>
      <c r="BZ45" s="305"/>
      <c r="CA45" s="393" t="str">
        <f t="shared" ca="1" si="47"/>
        <v/>
      </c>
      <c r="CB45" s="381" t="str">
        <f t="shared" ca="1" si="48"/>
        <v/>
      </c>
      <c r="CC45" s="381" t="str">
        <f t="shared" ca="1" si="49"/>
        <v/>
      </c>
      <c r="CD45" s="147" t="str">
        <f t="shared" ca="1" si="50"/>
        <v>--</v>
      </c>
      <c r="CG45" s="312" t="s">
        <v>384</v>
      </c>
      <c r="CH45" s="382">
        <f t="shared" ca="1" si="134"/>
        <v>0</v>
      </c>
      <c r="CI45" s="313" t="s">
        <v>390</v>
      </c>
      <c r="CJ45" s="382">
        <f t="shared" ca="1" si="134"/>
        <v>0</v>
      </c>
      <c r="CK45" s="313" t="s">
        <v>398</v>
      </c>
      <c r="CL45" s="382">
        <f t="shared" ref="CL45:CN45" ca="1" si="138">COUNTIFS($AA$3:$AA$102,CK45,$Z$3:$Z$102,"Ja")</f>
        <v>0</v>
      </c>
      <c r="CM45" s="313" t="s">
        <v>401</v>
      </c>
      <c r="CN45" s="386">
        <f t="shared" ca="1" si="138"/>
        <v>0</v>
      </c>
      <c r="CQ45" s="393">
        <f t="shared" ca="1" si="120"/>
        <v>0</v>
      </c>
      <c r="CR45" s="381">
        <f t="shared" ca="1" si="62"/>
        <v>0</v>
      </c>
      <c r="CS45" s="397">
        <f t="shared" ca="1" si="63"/>
        <v>0</v>
      </c>
      <c r="CU45" s="296">
        <f t="shared" ca="1" si="65"/>
        <v>0</v>
      </c>
      <c r="CV45" s="297" t="str">
        <f t="shared" ca="1" si="136"/>
        <v/>
      </c>
      <c r="CW45" s="297" t="str">
        <f t="shared" ca="1" si="136"/>
        <v/>
      </c>
      <c r="CX45" s="297" t="str">
        <f t="shared" ca="1" si="136"/>
        <v/>
      </c>
      <c r="CY45" s="297" t="str">
        <f t="shared" ca="1" si="136"/>
        <v/>
      </c>
      <c r="CZ45" s="297" t="str">
        <f t="shared" ca="1" si="136"/>
        <v/>
      </c>
      <c r="DA45" s="297" t="str">
        <f t="shared" ca="1" si="136"/>
        <v/>
      </c>
      <c r="DB45" s="297" t="str">
        <f t="shared" ca="1" si="136"/>
        <v/>
      </c>
      <c r="DC45" s="297" t="str">
        <f t="shared" ca="1" si="136"/>
        <v/>
      </c>
      <c r="DD45" s="297" t="str">
        <f t="shared" ca="1" si="136"/>
        <v/>
      </c>
      <c r="DE45" s="297" t="str">
        <f t="shared" ca="1" si="136"/>
        <v/>
      </c>
      <c r="DF45" s="399" t="str">
        <f t="shared" ca="1" si="136"/>
        <v/>
      </c>
      <c r="DH45" s="403" t="str">
        <f t="shared" ca="1" si="121"/>
        <v/>
      </c>
      <c r="DI45" s="300" t="str">
        <f t="shared" ca="1" si="122"/>
        <v/>
      </c>
      <c r="DJ45" s="404">
        <f t="shared" ca="1" si="123"/>
        <v>0</v>
      </c>
      <c r="DK45" s="299" t="str">
        <f t="shared" ca="1" si="55"/>
        <v/>
      </c>
    </row>
    <row r="46" spans="1:115" ht="32.1" customHeight="1" x14ac:dyDescent="0.2">
      <c r="A46" s="312" t="str">
        <f t="shared" ca="1" si="124"/>
        <v/>
      </c>
      <c r="B46" s="313" t="str">
        <f t="shared" ca="1" si="124"/>
        <v/>
      </c>
      <c r="C46" s="371">
        <f t="shared" ca="1" si="99"/>
        <v>0</v>
      </c>
      <c r="D46" s="361" t="str">
        <f t="shared" ca="1" si="125"/>
        <v/>
      </c>
      <c r="E46" s="314" t="str">
        <f t="shared" ca="1" si="125"/>
        <v/>
      </c>
      <c r="F46" s="314" t="str">
        <f t="shared" ca="1" si="125"/>
        <v/>
      </c>
      <c r="G46" s="313" t="str">
        <f t="shared" ca="1" si="125"/>
        <v/>
      </c>
      <c r="H46" s="346" t="str">
        <f t="shared" ca="1" si="100"/>
        <v>---</v>
      </c>
      <c r="I46" s="312" t="str">
        <f t="shared" ca="1" si="126"/>
        <v/>
      </c>
      <c r="J46" s="313" t="str">
        <f t="shared" ca="1" si="126"/>
        <v/>
      </c>
      <c r="K46" s="313" t="str">
        <f t="shared" ca="1" si="126"/>
        <v/>
      </c>
      <c r="L46" s="321" t="str">
        <f t="shared" ca="1" si="101"/>
        <v>---</v>
      </c>
      <c r="M46" s="457" t="str">
        <f t="shared" ca="1" si="56"/>
        <v/>
      </c>
      <c r="N46" s="316" t="str">
        <f t="shared" ca="1" si="127"/>
        <v/>
      </c>
      <c r="O46" s="313" t="str">
        <f t="shared" ca="1" si="127"/>
        <v/>
      </c>
      <c r="P46" s="321" t="str">
        <f t="shared" ca="1" si="102"/>
        <v>---</v>
      </c>
      <c r="Q46" s="368" t="str">
        <f t="shared" ca="1" si="128"/>
        <v/>
      </c>
      <c r="R46" s="317" t="str">
        <f t="shared" ca="1" si="128"/>
        <v/>
      </c>
      <c r="S46" s="321" t="str">
        <f t="shared" ca="1" si="103"/>
        <v>---</v>
      </c>
      <c r="T46" s="430" t="str">
        <f t="shared" ca="1" si="104"/>
        <v/>
      </c>
      <c r="U46" s="321" t="str">
        <f t="shared" ca="1" si="11"/>
        <v>---</v>
      </c>
      <c r="V46" s="364" t="str">
        <f t="shared" ca="1" si="129"/>
        <v/>
      </c>
      <c r="W46" s="318" t="str">
        <f t="shared" ca="1" si="129"/>
        <v/>
      </c>
      <c r="X46" s="318" t="str">
        <f t="shared" ca="1" si="129"/>
        <v/>
      </c>
      <c r="Y46" s="321" t="str">
        <f t="shared" ca="1" si="105"/>
        <v>---</v>
      </c>
      <c r="Z46" s="312" t="str">
        <f t="shared" ca="1" si="106"/>
        <v/>
      </c>
      <c r="AA46" s="313" t="str">
        <f t="shared" ca="1" si="57"/>
        <v>--</v>
      </c>
      <c r="AB46" s="315" t="str">
        <f t="shared" ca="1" si="107"/>
        <v>---</v>
      </c>
      <c r="AC46" s="321" t="str">
        <f t="shared" ca="1" si="91"/>
        <v>---</v>
      </c>
      <c r="AD46" s="361" t="str">
        <f t="shared" ca="1" si="130"/>
        <v/>
      </c>
      <c r="AE46" s="358" t="str">
        <f t="shared" ca="1" si="130"/>
        <v/>
      </c>
      <c r="AF46" s="312" t="str">
        <f t="shared" ca="1" si="130"/>
        <v/>
      </c>
      <c r="AG46" s="313" t="str">
        <f t="shared" ca="1" si="130"/>
        <v/>
      </c>
      <c r="AH46" s="313" t="str">
        <f t="shared" ca="1" si="130"/>
        <v/>
      </c>
      <c r="AI46" s="313" t="str">
        <f t="shared" ca="1" si="18"/>
        <v/>
      </c>
      <c r="AJ46" s="319">
        <f t="shared" ca="1" si="108"/>
        <v>0</v>
      </c>
      <c r="AK46" s="321" t="str">
        <f ca="1">IF(AJ46=0,"---",(IF(((VLOOKUP(AF46,AuE_Vorgaben!G$25:H$27,2,TRUE))&gt;AJ46),"ok","?")))</f>
        <v>---</v>
      </c>
      <c r="AL46" s="312" t="str">
        <f t="shared" ca="1" si="131"/>
        <v/>
      </c>
      <c r="AM46" s="313" t="str">
        <f t="shared" ca="1" si="131"/>
        <v/>
      </c>
      <c r="AN46" s="313" t="str">
        <f t="shared" ca="1" si="131"/>
        <v/>
      </c>
      <c r="AO46" s="313" t="str">
        <f t="shared" ca="1" si="58"/>
        <v/>
      </c>
      <c r="AP46" s="313" t="str">
        <f t="shared" ca="1" si="21"/>
        <v/>
      </c>
      <c r="AQ46" s="313" t="str">
        <f t="shared" ca="1" si="132"/>
        <v/>
      </c>
      <c r="AR46" s="313" t="str">
        <f t="shared" ca="1" si="132"/>
        <v/>
      </c>
      <c r="AS46" s="313" t="str">
        <f t="shared" ca="1" si="59"/>
        <v/>
      </c>
      <c r="AT46" s="320">
        <f t="shared" ca="1" si="109"/>
        <v>0</v>
      </c>
      <c r="AU46" s="321" t="str">
        <f t="shared" ca="1" si="60"/>
        <v>---</v>
      </c>
      <c r="AV46" s="312" t="str">
        <f t="shared" ca="1" si="133"/>
        <v/>
      </c>
      <c r="AW46" s="313" t="str">
        <f t="shared" ca="1" si="133"/>
        <v/>
      </c>
      <c r="AX46" s="320" t="str">
        <f t="shared" ca="1" si="25"/>
        <v/>
      </c>
      <c r="AY46" s="321" t="str">
        <f t="shared" ca="1" si="26"/>
        <v>---</v>
      </c>
      <c r="AZ46" s="355">
        <f t="shared" ca="1" si="27"/>
        <v>0</v>
      </c>
      <c r="BA46" s="321" t="str">
        <f t="shared" ca="1" si="28"/>
        <v>---</v>
      </c>
      <c r="BB46" s="352" t="str">
        <f t="shared" ca="1" si="29"/>
        <v/>
      </c>
      <c r="BC46" s="321" t="str">
        <f t="shared" ca="1" si="61"/>
        <v>---</v>
      </c>
      <c r="BD46" s="349" t="str">
        <f t="shared" ca="1" si="110"/>
        <v/>
      </c>
      <c r="BE46" s="315" t="str">
        <f t="shared" ca="1" si="31"/>
        <v>---</v>
      </c>
      <c r="BF46" s="320" t="str">
        <f t="shared" ca="1" si="111"/>
        <v/>
      </c>
      <c r="BG46" s="321" t="str">
        <f t="shared" ca="1" si="33"/>
        <v>---</v>
      </c>
      <c r="BI46" s="379" t="s">
        <v>182</v>
      </c>
      <c r="BK46" s="393">
        <f t="shared" ca="1" si="112"/>
        <v>0</v>
      </c>
      <c r="BL46" s="381">
        <f t="shared" ca="1" si="35"/>
        <v>0</v>
      </c>
      <c r="BM46" s="381">
        <f t="shared" ca="1" si="113"/>
        <v>0</v>
      </c>
      <c r="BN46" s="381">
        <f t="shared" ca="1" si="114"/>
        <v>0</v>
      </c>
      <c r="BO46" s="381">
        <f t="shared" ca="1" si="115"/>
        <v>0</v>
      </c>
      <c r="BP46" s="397">
        <f t="shared" ca="1" si="116"/>
        <v>0</v>
      </c>
      <c r="BQ46" s="305"/>
      <c r="BR46" s="312" t="str">
        <f t="shared" ca="1" si="117"/>
        <v/>
      </c>
      <c r="BS46" s="381" t="str">
        <f t="shared" ca="1" si="41"/>
        <v/>
      </c>
      <c r="BT46" s="381" t="str">
        <f t="shared" ca="1" si="42"/>
        <v/>
      </c>
      <c r="BU46" s="397" t="str">
        <f t="shared" ca="1" si="43"/>
        <v/>
      </c>
      <c r="BV46" s="305"/>
      <c r="BW46" s="312" t="str">
        <f t="shared" ca="1" si="118"/>
        <v/>
      </c>
      <c r="BX46" s="381" t="str">
        <f t="shared" ca="1" si="45"/>
        <v/>
      </c>
      <c r="BY46" s="397" t="str">
        <f t="shared" ca="1" si="46"/>
        <v/>
      </c>
      <c r="BZ46" s="305"/>
      <c r="CA46" s="393" t="str">
        <f t="shared" ca="1" si="47"/>
        <v/>
      </c>
      <c r="CB46" s="381" t="str">
        <f t="shared" ca="1" si="48"/>
        <v/>
      </c>
      <c r="CC46" s="381" t="str">
        <f t="shared" ca="1" si="49"/>
        <v/>
      </c>
      <c r="CD46" s="147" t="str">
        <f t="shared" ca="1" si="50"/>
        <v>--</v>
      </c>
      <c r="CG46" s="312" t="s">
        <v>385</v>
      </c>
      <c r="CH46" s="382">
        <f t="shared" ca="1" si="134"/>
        <v>0</v>
      </c>
      <c r="CI46" s="313" t="s">
        <v>391</v>
      </c>
      <c r="CJ46" s="382">
        <f t="shared" ca="1" si="134"/>
        <v>0</v>
      </c>
      <c r="CK46" s="313" t="s">
        <v>393</v>
      </c>
      <c r="CL46" s="382">
        <f t="shared" ref="CL46:CN46" ca="1" si="139">COUNTIFS($AA$3:$AA$102,CK46,$Z$3:$Z$102,"Ja")</f>
        <v>0</v>
      </c>
      <c r="CM46" s="313" t="s">
        <v>402</v>
      </c>
      <c r="CN46" s="386">
        <f t="shared" ca="1" si="139"/>
        <v>0</v>
      </c>
      <c r="CQ46" s="393">
        <f t="shared" ca="1" si="120"/>
        <v>0</v>
      </c>
      <c r="CR46" s="381">
        <f t="shared" ca="1" si="62"/>
        <v>0</v>
      </c>
      <c r="CS46" s="397">
        <f t="shared" ca="1" si="63"/>
        <v>0</v>
      </c>
      <c r="CU46" s="296">
        <f t="shared" ca="1" si="65"/>
        <v>0</v>
      </c>
      <c r="CV46" s="297" t="str">
        <f t="shared" ca="1" si="136"/>
        <v/>
      </c>
      <c r="CW46" s="297" t="str">
        <f t="shared" ca="1" si="136"/>
        <v/>
      </c>
      <c r="CX46" s="297" t="str">
        <f t="shared" ca="1" si="136"/>
        <v/>
      </c>
      <c r="CY46" s="297" t="str">
        <f t="shared" ca="1" si="136"/>
        <v/>
      </c>
      <c r="CZ46" s="297" t="str">
        <f t="shared" ca="1" si="136"/>
        <v/>
      </c>
      <c r="DA46" s="297" t="str">
        <f t="shared" ca="1" si="136"/>
        <v/>
      </c>
      <c r="DB46" s="297" t="str">
        <f t="shared" ca="1" si="136"/>
        <v/>
      </c>
      <c r="DC46" s="297" t="str">
        <f t="shared" ca="1" si="136"/>
        <v/>
      </c>
      <c r="DD46" s="297" t="str">
        <f t="shared" ca="1" si="136"/>
        <v/>
      </c>
      <c r="DE46" s="297" t="str">
        <f t="shared" ca="1" si="136"/>
        <v/>
      </c>
      <c r="DF46" s="399" t="str">
        <f t="shared" ca="1" si="136"/>
        <v/>
      </c>
      <c r="DH46" s="403" t="str">
        <f t="shared" ca="1" si="121"/>
        <v/>
      </c>
      <c r="DI46" s="300" t="str">
        <f t="shared" ca="1" si="122"/>
        <v/>
      </c>
      <c r="DJ46" s="404">
        <f t="shared" ca="1" si="123"/>
        <v>0</v>
      </c>
      <c r="DK46" s="299" t="str">
        <f t="shared" ca="1" si="55"/>
        <v/>
      </c>
    </row>
    <row r="47" spans="1:115" ht="32.1" customHeight="1" thickBot="1" x14ac:dyDescent="0.25">
      <c r="A47" s="312" t="str">
        <f t="shared" ca="1" si="124"/>
        <v/>
      </c>
      <c r="B47" s="313" t="str">
        <f t="shared" ca="1" si="124"/>
        <v/>
      </c>
      <c r="C47" s="371">
        <f t="shared" ca="1" si="99"/>
        <v>0</v>
      </c>
      <c r="D47" s="361" t="str">
        <f t="shared" ca="1" si="125"/>
        <v/>
      </c>
      <c r="E47" s="314" t="str">
        <f t="shared" ca="1" si="125"/>
        <v/>
      </c>
      <c r="F47" s="314" t="str">
        <f t="shared" ca="1" si="125"/>
        <v/>
      </c>
      <c r="G47" s="313" t="str">
        <f t="shared" ca="1" si="125"/>
        <v/>
      </c>
      <c r="H47" s="346" t="str">
        <f t="shared" ca="1" si="100"/>
        <v>---</v>
      </c>
      <c r="I47" s="312" t="str">
        <f t="shared" ca="1" si="126"/>
        <v/>
      </c>
      <c r="J47" s="313" t="str">
        <f t="shared" ca="1" si="126"/>
        <v/>
      </c>
      <c r="K47" s="313" t="str">
        <f t="shared" ca="1" si="126"/>
        <v/>
      </c>
      <c r="L47" s="321" t="str">
        <f t="shared" ca="1" si="101"/>
        <v>---</v>
      </c>
      <c r="M47" s="457" t="str">
        <f t="shared" ca="1" si="56"/>
        <v/>
      </c>
      <c r="N47" s="316" t="str">
        <f t="shared" ca="1" si="127"/>
        <v/>
      </c>
      <c r="O47" s="313" t="str">
        <f t="shared" ca="1" si="127"/>
        <v/>
      </c>
      <c r="P47" s="321" t="str">
        <f t="shared" ca="1" si="102"/>
        <v>---</v>
      </c>
      <c r="Q47" s="368" t="str">
        <f t="shared" ca="1" si="128"/>
        <v/>
      </c>
      <c r="R47" s="317" t="str">
        <f t="shared" ca="1" si="128"/>
        <v/>
      </c>
      <c r="S47" s="321" t="str">
        <f t="shared" ca="1" si="103"/>
        <v>---</v>
      </c>
      <c r="T47" s="430" t="str">
        <f t="shared" ca="1" si="104"/>
        <v/>
      </c>
      <c r="U47" s="321" t="str">
        <f t="shared" ca="1" si="11"/>
        <v>---</v>
      </c>
      <c r="V47" s="364" t="str">
        <f t="shared" ca="1" si="129"/>
        <v/>
      </c>
      <c r="W47" s="318" t="str">
        <f t="shared" ca="1" si="129"/>
        <v/>
      </c>
      <c r="X47" s="318" t="str">
        <f t="shared" ca="1" si="129"/>
        <v/>
      </c>
      <c r="Y47" s="321" t="str">
        <f t="shared" ca="1" si="105"/>
        <v>---</v>
      </c>
      <c r="Z47" s="312" t="str">
        <f t="shared" ca="1" si="106"/>
        <v/>
      </c>
      <c r="AA47" s="313" t="str">
        <f t="shared" ca="1" si="57"/>
        <v>--</v>
      </c>
      <c r="AB47" s="315" t="str">
        <f t="shared" ca="1" si="107"/>
        <v>---</v>
      </c>
      <c r="AC47" s="321" t="str">
        <f t="shared" ca="1" si="91"/>
        <v>---</v>
      </c>
      <c r="AD47" s="361" t="str">
        <f t="shared" ca="1" si="130"/>
        <v/>
      </c>
      <c r="AE47" s="358" t="str">
        <f t="shared" ca="1" si="130"/>
        <v/>
      </c>
      <c r="AF47" s="312" t="str">
        <f t="shared" ca="1" si="130"/>
        <v/>
      </c>
      <c r="AG47" s="313" t="str">
        <f t="shared" ca="1" si="130"/>
        <v/>
      </c>
      <c r="AH47" s="313" t="str">
        <f t="shared" ca="1" si="130"/>
        <v/>
      </c>
      <c r="AI47" s="313" t="str">
        <f t="shared" ca="1" si="18"/>
        <v/>
      </c>
      <c r="AJ47" s="319">
        <f t="shared" ca="1" si="108"/>
        <v>0</v>
      </c>
      <c r="AK47" s="321" t="str">
        <f ca="1">IF(AJ47=0,"---",(IF(((VLOOKUP(AF47,AuE_Vorgaben!G$25:H$27,2,TRUE))&gt;AJ47),"ok","?")))</f>
        <v>---</v>
      </c>
      <c r="AL47" s="312" t="str">
        <f t="shared" ca="1" si="131"/>
        <v/>
      </c>
      <c r="AM47" s="313" t="str">
        <f t="shared" ca="1" si="131"/>
        <v/>
      </c>
      <c r="AN47" s="313" t="str">
        <f t="shared" ca="1" si="131"/>
        <v/>
      </c>
      <c r="AO47" s="313" t="str">
        <f t="shared" ca="1" si="58"/>
        <v/>
      </c>
      <c r="AP47" s="313" t="str">
        <f t="shared" ca="1" si="21"/>
        <v/>
      </c>
      <c r="AQ47" s="313" t="str">
        <f t="shared" ca="1" si="132"/>
        <v/>
      </c>
      <c r="AR47" s="313" t="str">
        <f t="shared" ca="1" si="132"/>
        <v/>
      </c>
      <c r="AS47" s="313" t="str">
        <f t="shared" ca="1" si="59"/>
        <v/>
      </c>
      <c r="AT47" s="320">
        <f t="shared" ca="1" si="109"/>
        <v>0</v>
      </c>
      <c r="AU47" s="321" t="str">
        <f t="shared" ca="1" si="60"/>
        <v>---</v>
      </c>
      <c r="AV47" s="312" t="str">
        <f t="shared" ca="1" si="133"/>
        <v/>
      </c>
      <c r="AW47" s="313" t="str">
        <f t="shared" ca="1" si="133"/>
        <v/>
      </c>
      <c r="AX47" s="320" t="str">
        <f t="shared" ca="1" si="25"/>
        <v/>
      </c>
      <c r="AY47" s="321" t="str">
        <f t="shared" ca="1" si="26"/>
        <v>---</v>
      </c>
      <c r="AZ47" s="355">
        <f t="shared" ca="1" si="27"/>
        <v>0</v>
      </c>
      <c r="BA47" s="321" t="str">
        <f t="shared" ca="1" si="28"/>
        <v>---</v>
      </c>
      <c r="BB47" s="352" t="str">
        <f t="shared" ca="1" si="29"/>
        <v/>
      </c>
      <c r="BC47" s="321" t="str">
        <f t="shared" ca="1" si="61"/>
        <v>---</v>
      </c>
      <c r="BD47" s="349" t="str">
        <f t="shared" ca="1" si="110"/>
        <v/>
      </c>
      <c r="BE47" s="315" t="str">
        <f t="shared" ca="1" si="31"/>
        <v>---</v>
      </c>
      <c r="BF47" s="320" t="str">
        <f t="shared" ca="1" si="111"/>
        <v/>
      </c>
      <c r="BG47" s="321" t="str">
        <f t="shared" ca="1" si="33"/>
        <v>---</v>
      </c>
      <c r="BI47" s="379" t="s">
        <v>183</v>
      </c>
      <c r="BK47" s="393">
        <f t="shared" ca="1" si="112"/>
        <v>0</v>
      </c>
      <c r="BL47" s="381">
        <f t="shared" ca="1" si="35"/>
        <v>0</v>
      </c>
      <c r="BM47" s="381">
        <f t="shared" ca="1" si="113"/>
        <v>0</v>
      </c>
      <c r="BN47" s="381">
        <f t="shared" ca="1" si="114"/>
        <v>0</v>
      </c>
      <c r="BO47" s="381">
        <f t="shared" ca="1" si="115"/>
        <v>0</v>
      </c>
      <c r="BP47" s="397">
        <f t="shared" ca="1" si="116"/>
        <v>0</v>
      </c>
      <c r="BQ47" s="305"/>
      <c r="BR47" s="312" t="str">
        <f t="shared" ca="1" si="117"/>
        <v/>
      </c>
      <c r="BS47" s="381" t="str">
        <f t="shared" ca="1" si="41"/>
        <v/>
      </c>
      <c r="BT47" s="381" t="str">
        <f t="shared" ca="1" si="42"/>
        <v/>
      </c>
      <c r="BU47" s="397" t="str">
        <f t="shared" ca="1" si="43"/>
        <v/>
      </c>
      <c r="BV47" s="305"/>
      <c r="BW47" s="312" t="str">
        <f t="shared" ca="1" si="118"/>
        <v/>
      </c>
      <c r="BX47" s="381" t="str">
        <f t="shared" ca="1" si="45"/>
        <v/>
      </c>
      <c r="BY47" s="397" t="str">
        <f t="shared" ca="1" si="46"/>
        <v/>
      </c>
      <c r="BZ47" s="305"/>
      <c r="CA47" s="393" t="str">
        <f t="shared" ca="1" si="47"/>
        <v/>
      </c>
      <c r="CB47" s="381" t="str">
        <f t="shared" ca="1" si="48"/>
        <v/>
      </c>
      <c r="CC47" s="381" t="str">
        <f t="shared" ca="1" si="49"/>
        <v/>
      </c>
      <c r="CD47" s="147" t="str">
        <f t="shared" ca="1" si="50"/>
        <v>--</v>
      </c>
      <c r="CG47" s="322" t="s">
        <v>386</v>
      </c>
      <c r="CH47" s="384">
        <f t="shared" ca="1" si="134"/>
        <v>0</v>
      </c>
      <c r="CI47" s="323" t="s">
        <v>392</v>
      </c>
      <c r="CJ47" s="384">
        <f t="shared" ca="1" si="134"/>
        <v>0</v>
      </c>
      <c r="CK47" s="323" t="s">
        <v>394</v>
      </c>
      <c r="CL47" s="384">
        <f t="shared" ref="CL47:CN47" ca="1" si="140">COUNTIFS($AA$3:$AA$102,CK47,$Z$3:$Z$102,"Ja")</f>
        <v>0</v>
      </c>
      <c r="CM47" s="323" t="s">
        <v>403</v>
      </c>
      <c r="CN47" s="387">
        <f t="shared" ca="1" si="140"/>
        <v>0</v>
      </c>
      <c r="CQ47" s="393">
        <f t="shared" ca="1" si="120"/>
        <v>0</v>
      </c>
      <c r="CR47" s="381">
        <f t="shared" ca="1" si="62"/>
        <v>0</v>
      </c>
      <c r="CS47" s="397">
        <f t="shared" ca="1" si="63"/>
        <v>0</v>
      </c>
      <c r="CU47" s="296">
        <f t="shared" ca="1" si="65"/>
        <v>0</v>
      </c>
      <c r="CV47" s="297" t="str">
        <f t="shared" ca="1" si="136"/>
        <v/>
      </c>
      <c r="CW47" s="297" t="str">
        <f t="shared" ca="1" si="136"/>
        <v/>
      </c>
      <c r="CX47" s="297" t="str">
        <f t="shared" ca="1" si="136"/>
        <v/>
      </c>
      <c r="CY47" s="297" t="str">
        <f t="shared" ca="1" si="136"/>
        <v/>
      </c>
      <c r="CZ47" s="297" t="str">
        <f t="shared" ca="1" si="136"/>
        <v/>
      </c>
      <c r="DA47" s="297" t="str">
        <f t="shared" ca="1" si="136"/>
        <v/>
      </c>
      <c r="DB47" s="297" t="str">
        <f t="shared" ca="1" si="136"/>
        <v/>
      </c>
      <c r="DC47" s="297" t="str">
        <f t="shared" ca="1" si="136"/>
        <v/>
      </c>
      <c r="DD47" s="297" t="str">
        <f t="shared" ca="1" si="136"/>
        <v/>
      </c>
      <c r="DE47" s="297" t="str">
        <f t="shared" ca="1" si="136"/>
        <v/>
      </c>
      <c r="DF47" s="399" t="str">
        <f t="shared" ca="1" si="136"/>
        <v/>
      </c>
      <c r="DH47" s="403" t="str">
        <f t="shared" ca="1" si="121"/>
        <v/>
      </c>
      <c r="DI47" s="300" t="str">
        <f t="shared" ca="1" si="122"/>
        <v/>
      </c>
      <c r="DJ47" s="404">
        <f t="shared" ca="1" si="123"/>
        <v>0</v>
      </c>
      <c r="DK47" s="299" t="str">
        <f t="shared" ca="1" si="55"/>
        <v/>
      </c>
    </row>
    <row r="48" spans="1:115" ht="32.1" customHeight="1" thickTop="1" x14ac:dyDescent="0.2">
      <c r="A48" s="312" t="str">
        <f t="shared" ca="1" si="124"/>
        <v/>
      </c>
      <c r="B48" s="313" t="str">
        <f t="shared" ca="1" si="124"/>
        <v/>
      </c>
      <c r="C48" s="371">
        <f t="shared" ca="1" si="99"/>
        <v>0</v>
      </c>
      <c r="D48" s="361" t="str">
        <f t="shared" ca="1" si="125"/>
        <v/>
      </c>
      <c r="E48" s="314" t="str">
        <f t="shared" ca="1" si="125"/>
        <v/>
      </c>
      <c r="F48" s="314" t="str">
        <f t="shared" ca="1" si="125"/>
        <v/>
      </c>
      <c r="G48" s="313" t="str">
        <f t="shared" ca="1" si="125"/>
        <v/>
      </c>
      <c r="H48" s="346" t="str">
        <f t="shared" ca="1" si="100"/>
        <v>---</v>
      </c>
      <c r="I48" s="312" t="str">
        <f t="shared" ca="1" si="126"/>
        <v/>
      </c>
      <c r="J48" s="313" t="str">
        <f t="shared" ca="1" si="126"/>
        <v/>
      </c>
      <c r="K48" s="313" t="str">
        <f t="shared" ca="1" si="126"/>
        <v/>
      </c>
      <c r="L48" s="321" t="str">
        <f t="shared" ca="1" si="101"/>
        <v>---</v>
      </c>
      <c r="M48" s="457" t="str">
        <f t="shared" ca="1" si="56"/>
        <v/>
      </c>
      <c r="N48" s="316" t="str">
        <f t="shared" ca="1" si="127"/>
        <v/>
      </c>
      <c r="O48" s="313" t="str">
        <f t="shared" ca="1" si="127"/>
        <v/>
      </c>
      <c r="P48" s="321" t="str">
        <f t="shared" ca="1" si="102"/>
        <v>---</v>
      </c>
      <c r="Q48" s="368" t="str">
        <f t="shared" ca="1" si="128"/>
        <v/>
      </c>
      <c r="R48" s="317" t="str">
        <f t="shared" ca="1" si="128"/>
        <v/>
      </c>
      <c r="S48" s="321" t="str">
        <f t="shared" ca="1" si="103"/>
        <v>---</v>
      </c>
      <c r="T48" s="430" t="str">
        <f t="shared" ca="1" si="104"/>
        <v/>
      </c>
      <c r="U48" s="321" t="str">
        <f t="shared" ca="1" si="11"/>
        <v>---</v>
      </c>
      <c r="V48" s="364" t="str">
        <f t="shared" ca="1" si="129"/>
        <v/>
      </c>
      <c r="W48" s="318" t="str">
        <f t="shared" ca="1" si="129"/>
        <v/>
      </c>
      <c r="X48" s="318" t="str">
        <f t="shared" ca="1" si="129"/>
        <v/>
      </c>
      <c r="Y48" s="321" t="str">
        <f t="shared" ca="1" si="105"/>
        <v>---</v>
      </c>
      <c r="Z48" s="312" t="str">
        <f t="shared" ca="1" si="106"/>
        <v/>
      </c>
      <c r="AA48" s="313" t="str">
        <f t="shared" ca="1" si="57"/>
        <v>--</v>
      </c>
      <c r="AB48" s="315" t="str">
        <f t="shared" ca="1" si="107"/>
        <v>---</v>
      </c>
      <c r="AC48" s="321" t="str">
        <f t="shared" ca="1" si="91"/>
        <v>---</v>
      </c>
      <c r="AD48" s="361" t="str">
        <f t="shared" ca="1" si="130"/>
        <v/>
      </c>
      <c r="AE48" s="358" t="str">
        <f t="shared" ca="1" si="130"/>
        <v/>
      </c>
      <c r="AF48" s="312" t="str">
        <f t="shared" ca="1" si="130"/>
        <v/>
      </c>
      <c r="AG48" s="313" t="str">
        <f t="shared" ca="1" si="130"/>
        <v/>
      </c>
      <c r="AH48" s="313" t="str">
        <f t="shared" ca="1" si="130"/>
        <v/>
      </c>
      <c r="AI48" s="313" t="str">
        <f t="shared" ca="1" si="18"/>
        <v/>
      </c>
      <c r="AJ48" s="319">
        <f t="shared" ca="1" si="108"/>
        <v>0</v>
      </c>
      <c r="AK48" s="321" t="str">
        <f ca="1">IF(AJ48=0,"---",(IF(((VLOOKUP(AF48,AuE_Vorgaben!G$25:H$27,2,TRUE))&gt;AJ48),"ok","?")))</f>
        <v>---</v>
      </c>
      <c r="AL48" s="312" t="str">
        <f t="shared" ca="1" si="131"/>
        <v/>
      </c>
      <c r="AM48" s="313" t="str">
        <f t="shared" ca="1" si="131"/>
        <v/>
      </c>
      <c r="AN48" s="313" t="str">
        <f t="shared" ca="1" si="131"/>
        <v/>
      </c>
      <c r="AO48" s="313" t="str">
        <f t="shared" ca="1" si="58"/>
        <v/>
      </c>
      <c r="AP48" s="313" t="str">
        <f t="shared" ca="1" si="21"/>
        <v/>
      </c>
      <c r="AQ48" s="313" t="str">
        <f t="shared" ca="1" si="132"/>
        <v/>
      </c>
      <c r="AR48" s="313" t="str">
        <f t="shared" ca="1" si="132"/>
        <v/>
      </c>
      <c r="AS48" s="313" t="str">
        <f t="shared" ca="1" si="59"/>
        <v/>
      </c>
      <c r="AT48" s="320">
        <f t="shared" ca="1" si="109"/>
        <v>0</v>
      </c>
      <c r="AU48" s="321" t="str">
        <f t="shared" ca="1" si="60"/>
        <v>---</v>
      </c>
      <c r="AV48" s="312" t="str">
        <f t="shared" ca="1" si="133"/>
        <v/>
      </c>
      <c r="AW48" s="313" t="str">
        <f t="shared" ca="1" si="133"/>
        <v/>
      </c>
      <c r="AX48" s="320" t="str">
        <f t="shared" ca="1" si="25"/>
        <v/>
      </c>
      <c r="AY48" s="321" t="str">
        <f t="shared" ca="1" si="26"/>
        <v>---</v>
      </c>
      <c r="AZ48" s="355">
        <f t="shared" ca="1" si="27"/>
        <v>0</v>
      </c>
      <c r="BA48" s="321" t="str">
        <f t="shared" ca="1" si="28"/>
        <v>---</v>
      </c>
      <c r="BB48" s="352" t="str">
        <f t="shared" ca="1" si="29"/>
        <v/>
      </c>
      <c r="BC48" s="321" t="str">
        <f t="shared" ca="1" si="61"/>
        <v>---</v>
      </c>
      <c r="BD48" s="349" t="str">
        <f t="shared" ca="1" si="110"/>
        <v/>
      </c>
      <c r="BE48" s="315" t="str">
        <f t="shared" ca="1" si="31"/>
        <v>---</v>
      </c>
      <c r="BF48" s="320" t="str">
        <f t="shared" ca="1" si="111"/>
        <v/>
      </c>
      <c r="BG48" s="321" t="str">
        <f t="shared" ca="1" si="33"/>
        <v>---</v>
      </c>
      <c r="BI48" s="379" t="s">
        <v>184</v>
      </c>
      <c r="BK48" s="393">
        <f t="shared" ca="1" si="112"/>
        <v>0</v>
      </c>
      <c r="BL48" s="381">
        <f t="shared" ca="1" si="35"/>
        <v>0</v>
      </c>
      <c r="BM48" s="381">
        <f t="shared" ca="1" si="113"/>
        <v>0</v>
      </c>
      <c r="BN48" s="381">
        <f t="shared" ca="1" si="114"/>
        <v>0</v>
      </c>
      <c r="BO48" s="381">
        <f t="shared" ca="1" si="115"/>
        <v>0</v>
      </c>
      <c r="BP48" s="397">
        <f t="shared" ca="1" si="116"/>
        <v>0</v>
      </c>
      <c r="BQ48" s="305"/>
      <c r="BR48" s="312" t="str">
        <f t="shared" ca="1" si="117"/>
        <v/>
      </c>
      <c r="BS48" s="381" t="str">
        <f t="shared" ca="1" si="41"/>
        <v/>
      </c>
      <c r="BT48" s="381" t="str">
        <f t="shared" ca="1" si="42"/>
        <v/>
      </c>
      <c r="BU48" s="397" t="str">
        <f t="shared" ca="1" si="43"/>
        <v/>
      </c>
      <c r="BV48" s="305"/>
      <c r="BW48" s="312" t="str">
        <f t="shared" ca="1" si="118"/>
        <v/>
      </c>
      <c r="BX48" s="381" t="str">
        <f t="shared" ca="1" si="45"/>
        <v/>
      </c>
      <c r="BY48" s="397" t="str">
        <f t="shared" ca="1" si="46"/>
        <v/>
      </c>
      <c r="BZ48" s="305"/>
      <c r="CA48" s="393" t="str">
        <f t="shared" ca="1" si="47"/>
        <v/>
      </c>
      <c r="CB48" s="381" t="str">
        <f t="shared" ca="1" si="48"/>
        <v/>
      </c>
      <c r="CC48" s="381" t="str">
        <f t="shared" ca="1" si="49"/>
        <v/>
      </c>
      <c r="CD48" s="147" t="str">
        <f t="shared" ca="1" si="50"/>
        <v>--</v>
      </c>
      <c r="CQ48" s="393">
        <f t="shared" ca="1" si="120"/>
        <v>0</v>
      </c>
      <c r="CR48" s="381">
        <f t="shared" ca="1" si="62"/>
        <v>0</v>
      </c>
      <c r="CS48" s="397">
        <f t="shared" ca="1" si="63"/>
        <v>0</v>
      </c>
      <c r="CU48" s="296">
        <f t="shared" ca="1" si="65"/>
        <v>0</v>
      </c>
      <c r="CV48" s="297" t="str">
        <f t="shared" ca="1" si="136"/>
        <v/>
      </c>
      <c r="CW48" s="297" t="str">
        <f t="shared" ca="1" si="136"/>
        <v/>
      </c>
      <c r="CX48" s="297" t="str">
        <f t="shared" ca="1" si="136"/>
        <v/>
      </c>
      <c r="CY48" s="297" t="str">
        <f t="shared" ca="1" si="136"/>
        <v/>
      </c>
      <c r="CZ48" s="297" t="str">
        <f t="shared" ca="1" si="136"/>
        <v/>
      </c>
      <c r="DA48" s="297" t="str">
        <f t="shared" ca="1" si="136"/>
        <v/>
      </c>
      <c r="DB48" s="297" t="str">
        <f t="shared" ca="1" si="136"/>
        <v/>
      </c>
      <c r="DC48" s="297" t="str">
        <f t="shared" ca="1" si="136"/>
        <v/>
      </c>
      <c r="DD48" s="297" t="str">
        <f t="shared" ca="1" si="136"/>
        <v/>
      </c>
      <c r="DE48" s="297" t="str">
        <f t="shared" ca="1" si="136"/>
        <v/>
      </c>
      <c r="DF48" s="399" t="str">
        <f t="shared" ca="1" si="136"/>
        <v/>
      </c>
      <c r="DH48" s="403" t="str">
        <f t="shared" ca="1" si="121"/>
        <v/>
      </c>
      <c r="DI48" s="300" t="str">
        <f t="shared" ca="1" si="122"/>
        <v/>
      </c>
      <c r="DJ48" s="404">
        <f t="shared" ca="1" si="123"/>
        <v>0</v>
      </c>
      <c r="DK48" s="299" t="str">
        <f t="shared" ca="1" si="55"/>
        <v/>
      </c>
    </row>
    <row r="49" spans="1:115" ht="32.1" customHeight="1" thickBot="1" x14ac:dyDescent="0.25">
      <c r="A49" s="312" t="str">
        <f t="shared" ca="1" si="124"/>
        <v/>
      </c>
      <c r="B49" s="313" t="str">
        <f t="shared" ca="1" si="124"/>
        <v/>
      </c>
      <c r="C49" s="371">
        <f t="shared" ca="1" si="99"/>
        <v>0</v>
      </c>
      <c r="D49" s="361" t="str">
        <f t="shared" ca="1" si="125"/>
        <v/>
      </c>
      <c r="E49" s="314" t="str">
        <f t="shared" ca="1" si="125"/>
        <v/>
      </c>
      <c r="F49" s="314" t="str">
        <f t="shared" ca="1" si="125"/>
        <v/>
      </c>
      <c r="G49" s="313" t="str">
        <f t="shared" ca="1" si="125"/>
        <v/>
      </c>
      <c r="H49" s="346" t="str">
        <f t="shared" ca="1" si="100"/>
        <v>---</v>
      </c>
      <c r="I49" s="312" t="str">
        <f t="shared" ca="1" si="126"/>
        <v/>
      </c>
      <c r="J49" s="313" t="str">
        <f t="shared" ca="1" si="126"/>
        <v/>
      </c>
      <c r="K49" s="313" t="str">
        <f t="shared" ca="1" si="126"/>
        <v/>
      </c>
      <c r="L49" s="321" t="str">
        <f t="shared" ca="1" si="101"/>
        <v>---</v>
      </c>
      <c r="M49" s="457" t="str">
        <f t="shared" ca="1" si="56"/>
        <v/>
      </c>
      <c r="N49" s="316" t="str">
        <f t="shared" ca="1" si="127"/>
        <v/>
      </c>
      <c r="O49" s="313" t="str">
        <f t="shared" ca="1" si="127"/>
        <v/>
      </c>
      <c r="P49" s="321" t="str">
        <f t="shared" ca="1" si="102"/>
        <v>---</v>
      </c>
      <c r="Q49" s="368" t="str">
        <f t="shared" ca="1" si="128"/>
        <v/>
      </c>
      <c r="R49" s="317" t="str">
        <f t="shared" ca="1" si="128"/>
        <v/>
      </c>
      <c r="S49" s="321" t="str">
        <f t="shared" ca="1" si="103"/>
        <v>---</v>
      </c>
      <c r="T49" s="430" t="str">
        <f t="shared" ca="1" si="104"/>
        <v/>
      </c>
      <c r="U49" s="321" t="str">
        <f t="shared" ca="1" si="11"/>
        <v>---</v>
      </c>
      <c r="V49" s="364" t="str">
        <f t="shared" ca="1" si="129"/>
        <v/>
      </c>
      <c r="W49" s="318" t="str">
        <f t="shared" ca="1" si="129"/>
        <v/>
      </c>
      <c r="X49" s="318" t="str">
        <f t="shared" ca="1" si="129"/>
        <v/>
      </c>
      <c r="Y49" s="321" t="str">
        <f t="shared" ca="1" si="105"/>
        <v>---</v>
      </c>
      <c r="Z49" s="312" t="str">
        <f t="shared" ca="1" si="106"/>
        <v/>
      </c>
      <c r="AA49" s="313" t="str">
        <f t="shared" ca="1" si="57"/>
        <v>--</v>
      </c>
      <c r="AB49" s="315" t="str">
        <f t="shared" ca="1" si="107"/>
        <v>---</v>
      </c>
      <c r="AC49" s="321" t="str">
        <f t="shared" ca="1" si="91"/>
        <v>---</v>
      </c>
      <c r="AD49" s="361" t="str">
        <f t="shared" ca="1" si="130"/>
        <v/>
      </c>
      <c r="AE49" s="358" t="str">
        <f t="shared" ca="1" si="130"/>
        <v/>
      </c>
      <c r="AF49" s="312" t="str">
        <f t="shared" ca="1" si="130"/>
        <v/>
      </c>
      <c r="AG49" s="313" t="str">
        <f t="shared" ca="1" si="130"/>
        <v/>
      </c>
      <c r="AH49" s="313" t="str">
        <f t="shared" ca="1" si="130"/>
        <v/>
      </c>
      <c r="AI49" s="313" t="str">
        <f t="shared" ca="1" si="18"/>
        <v/>
      </c>
      <c r="AJ49" s="319">
        <f t="shared" ca="1" si="108"/>
        <v>0</v>
      </c>
      <c r="AK49" s="321" t="str">
        <f ca="1">IF(AJ49=0,"---",(IF(((VLOOKUP(AF49,AuE_Vorgaben!G$25:H$27,2,TRUE))&gt;AJ49),"ok","?")))</f>
        <v>---</v>
      </c>
      <c r="AL49" s="312" t="str">
        <f t="shared" ca="1" si="131"/>
        <v/>
      </c>
      <c r="AM49" s="313" t="str">
        <f t="shared" ca="1" si="131"/>
        <v/>
      </c>
      <c r="AN49" s="313" t="str">
        <f t="shared" ca="1" si="131"/>
        <v/>
      </c>
      <c r="AO49" s="313" t="str">
        <f t="shared" ca="1" si="58"/>
        <v/>
      </c>
      <c r="AP49" s="313" t="str">
        <f t="shared" ca="1" si="21"/>
        <v/>
      </c>
      <c r="AQ49" s="313" t="str">
        <f t="shared" ca="1" si="132"/>
        <v/>
      </c>
      <c r="AR49" s="313" t="str">
        <f t="shared" ca="1" si="132"/>
        <v/>
      </c>
      <c r="AS49" s="313" t="str">
        <f t="shared" ca="1" si="59"/>
        <v/>
      </c>
      <c r="AT49" s="320">
        <f t="shared" ca="1" si="109"/>
        <v>0</v>
      </c>
      <c r="AU49" s="321" t="str">
        <f t="shared" ca="1" si="60"/>
        <v>---</v>
      </c>
      <c r="AV49" s="312" t="str">
        <f t="shared" ca="1" si="133"/>
        <v/>
      </c>
      <c r="AW49" s="313" t="str">
        <f t="shared" ca="1" si="133"/>
        <v/>
      </c>
      <c r="AX49" s="320" t="str">
        <f t="shared" ca="1" si="25"/>
        <v/>
      </c>
      <c r="AY49" s="321" t="str">
        <f t="shared" ca="1" si="26"/>
        <v>---</v>
      </c>
      <c r="AZ49" s="355">
        <f t="shared" ca="1" si="27"/>
        <v>0</v>
      </c>
      <c r="BA49" s="321" t="str">
        <f t="shared" ca="1" si="28"/>
        <v>---</v>
      </c>
      <c r="BB49" s="352" t="str">
        <f t="shared" ca="1" si="29"/>
        <v/>
      </c>
      <c r="BC49" s="321" t="str">
        <f t="shared" ca="1" si="61"/>
        <v>---</v>
      </c>
      <c r="BD49" s="349" t="str">
        <f t="shared" ca="1" si="110"/>
        <v/>
      </c>
      <c r="BE49" s="315" t="str">
        <f t="shared" ca="1" si="31"/>
        <v>---</v>
      </c>
      <c r="BF49" s="320" t="str">
        <f t="shared" ca="1" si="111"/>
        <v/>
      </c>
      <c r="BG49" s="321" t="str">
        <f t="shared" ca="1" si="33"/>
        <v>---</v>
      </c>
      <c r="BI49" s="379" t="s">
        <v>185</v>
      </c>
      <c r="BK49" s="393">
        <f t="shared" ca="1" si="112"/>
        <v>0</v>
      </c>
      <c r="BL49" s="381">
        <f t="shared" ca="1" si="35"/>
        <v>0</v>
      </c>
      <c r="BM49" s="381">
        <f t="shared" ca="1" si="113"/>
        <v>0</v>
      </c>
      <c r="BN49" s="381">
        <f t="shared" ca="1" si="114"/>
        <v>0</v>
      </c>
      <c r="BO49" s="381">
        <f t="shared" ca="1" si="115"/>
        <v>0</v>
      </c>
      <c r="BP49" s="397">
        <f t="shared" ca="1" si="116"/>
        <v>0</v>
      </c>
      <c r="BQ49" s="305"/>
      <c r="BR49" s="312" t="str">
        <f t="shared" ca="1" si="117"/>
        <v/>
      </c>
      <c r="BS49" s="381" t="str">
        <f t="shared" ca="1" si="41"/>
        <v/>
      </c>
      <c r="BT49" s="381" t="str">
        <f t="shared" ca="1" si="42"/>
        <v/>
      </c>
      <c r="BU49" s="397" t="str">
        <f t="shared" ca="1" si="43"/>
        <v/>
      </c>
      <c r="BV49" s="305"/>
      <c r="BW49" s="312" t="str">
        <f t="shared" ca="1" si="118"/>
        <v/>
      </c>
      <c r="BX49" s="381" t="str">
        <f t="shared" ca="1" si="45"/>
        <v/>
      </c>
      <c r="BY49" s="397" t="str">
        <f t="shared" ca="1" si="46"/>
        <v/>
      </c>
      <c r="BZ49" s="305"/>
      <c r="CA49" s="393" t="str">
        <f t="shared" ca="1" si="47"/>
        <v/>
      </c>
      <c r="CB49" s="381" t="str">
        <f t="shared" ca="1" si="48"/>
        <v/>
      </c>
      <c r="CC49" s="381" t="str">
        <f t="shared" ca="1" si="49"/>
        <v/>
      </c>
      <c r="CD49" s="147" t="str">
        <f t="shared" ca="1" si="50"/>
        <v>--</v>
      </c>
      <c r="CQ49" s="393">
        <f t="shared" ca="1" si="120"/>
        <v>0</v>
      </c>
      <c r="CR49" s="381">
        <f t="shared" ca="1" si="62"/>
        <v>0</v>
      </c>
      <c r="CS49" s="397">
        <f t="shared" ca="1" si="63"/>
        <v>0</v>
      </c>
      <c r="CU49" s="296">
        <f t="shared" ca="1" si="65"/>
        <v>0</v>
      </c>
      <c r="CV49" s="297" t="str">
        <f t="shared" ca="1" si="136"/>
        <v/>
      </c>
      <c r="CW49" s="297" t="str">
        <f t="shared" ca="1" si="136"/>
        <v/>
      </c>
      <c r="CX49" s="297" t="str">
        <f t="shared" ca="1" si="136"/>
        <v/>
      </c>
      <c r="CY49" s="297" t="str">
        <f t="shared" ca="1" si="136"/>
        <v/>
      </c>
      <c r="CZ49" s="297" t="str">
        <f t="shared" ca="1" si="136"/>
        <v/>
      </c>
      <c r="DA49" s="297" t="str">
        <f t="shared" ca="1" si="136"/>
        <v/>
      </c>
      <c r="DB49" s="297" t="str">
        <f t="shared" ca="1" si="136"/>
        <v/>
      </c>
      <c r="DC49" s="297" t="str">
        <f t="shared" ca="1" si="136"/>
        <v/>
      </c>
      <c r="DD49" s="297" t="str">
        <f t="shared" ca="1" si="136"/>
        <v/>
      </c>
      <c r="DE49" s="297" t="str">
        <f t="shared" ca="1" si="136"/>
        <v/>
      </c>
      <c r="DF49" s="399" t="str">
        <f t="shared" ca="1" si="136"/>
        <v/>
      </c>
      <c r="DH49" s="403" t="str">
        <f t="shared" ca="1" si="121"/>
        <v/>
      </c>
      <c r="DI49" s="300" t="str">
        <f t="shared" ca="1" si="122"/>
        <v/>
      </c>
      <c r="DJ49" s="404">
        <f t="shared" ca="1" si="123"/>
        <v>0</v>
      </c>
      <c r="DK49" s="299" t="str">
        <f t="shared" ca="1" si="55"/>
        <v/>
      </c>
    </row>
    <row r="50" spans="1:115" ht="32.1" customHeight="1" thickTop="1" x14ac:dyDescent="0.2">
      <c r="A50" s="312" t="str">
        <f t="shared" ca="1" si="124"/>
        <v/>
      </c>
      <c r="B50" s="313" t="str">
        <f t="shared" ca="1" si="124"/>
        <v/>
      </c>
      <c r="C50" s="371">
        <f t="shared" ca="1" si="99"/>
        <v>0</v>
      </c>
      <c r="D50" s="361" t="str">
        <f t="shared" ca="1" si="125"/>
        <v/>
      </c>
      <c r="E50" s="314" t="str">
        <f t="shared" ca="1" si="125"/>
        <v/>
      </c>
      <c r="F50" s="314" t="str">
        <f t="shared" ca="1" si="125"/>
        <v/>
      </c>
      <c r="G50" s="313" t="str">
        <f t="shared" ca="1" si="125"/>
        <v/>
      </c>
      <c r="H50" s="346" t="str">
        <f t="shared" ca="1" si="100"/>
        <v>---</v>
      </c>
      <c r="I50" s="312" t="str">
        <f t="shared" ca="1" si="126"/>
        <v/>
      </c>
      <c r="J50" s="313" t="str">
        <f t="shared" ca="1" si="126"/>
        <v/>
      </c>
      <c r="K50" s="313" t="str">
        <f t="shared" ca="1" si="126"/>
        <v/>
      </c>
      <c r="L50" s="321" t="str">
        <f t="shared" ca="1" si="101"/>
        <v>---</v>
      </c>
      <c r="M50" s="457" t="str">
        <f t="shared" ca="1" si="56"/>
        <v/>
      </c>
      <c r="N50" s="316" t="str">
        <f t="shared" ca="1" si="127"/>
        <v/>
      </c>
      <c r="O50" s="313" t="str">
        <f t="shared" ca="1" si="127"/>
        <v/>
      </c>
      <c r="P50" s="321" t="str">
        <f t="shared" ca="1" si="102"/>
        <v>---</v>
      </c>
      <c r="Q50" s="368" t="str">
        <f t="shared" ca="1" si="128"/>
        <v/>
      </c>
      <c r="R50" s="317" t="str">
        <f t="shared" ca="1" si="128"/>
        <v/>
      </c>
      <c r="S50" s="321" t="str">
        <f t="shared" ca="1" si="103"/>
        <v>---</v>
      </c>
      <c r="T50" s="430" t="str">
        <f t="shared" ca="1" si="104"/>
        <v/>
      </c>
      <c r="U50" s="321" t="str">
        <f t="shared" ca="1" si="11"/>
        <v>---</v>
      </c>
      <c r="V50" s="364" t="str">
        <f t="shared" ca="1" si="129"/>
        <v/>
      </c>
      <c r="W50" s="318" t="str">
        <f t="shared" ca="1" si="129"/>
        <v/>
      </c>
      <c r="X50" s="318" t="str">
        <f t="shared" ca="1" si="129"/>
        <v/>
      </c>
      <c r="Y50" s="321" t="str">
        <f t="shared" ca="1" si="105"/>
        <v>---</v>
      </c>
      <c r="Z50" s="312" t="str">
        <f t="shared" ca="1" si="106"/>
        <v/>
      </c>
      <c r="AA50" s="313" t="str">
        <f t="shared" ca="1" si="57"/>
        <v>--</v>
      </c>
      <c r="AB50" s="315" t="str">
        <f t="shared" ca="1" si="107"/>
        <v>---</v>
      </c>
      <c r="AC50" s="321" t="str">
        <f t="shared" ca="1" si="91"/>
        <v>---</v>
      </c>
      <c r="AD50" s="361" t="str">
        <f t="shared" ca="1" si="130"/>
        <v/>
      </c>
      <c r="AE50" s="358" t="str">
        <f t="shared" ca="1" si="130"/>
        <v/>
      </c>
      <c r="AF50" s="312" t="str">
        <f t="shared" ca="1" si="130"/>
        <v/>
      </c>
      <c r="AG50" s="313" t="str">
        <f t="shared" ca="1" si="130"/>
        <v/>
      </c>
      <c r="AH50" s="313" t="str">
        <f t="shared" ca="1" si="130"/>
        <v/>
      </c>
      <c r="AI50" s="313" t="str">
        <f t="shared" ca="1" si="18"/>
        <v/>
      </c>
      <c r="AJ50" s="319">
        <f t="shared" ca="1" si="108"/>
        <v>0</v>
      </c>
      <c r="AK50" s="321" t="str">
        <f ca="1">IF(AJ50=0,"---",(IF(((VLOOKUP(AF50,AuE_Vorgaben!G$25:H$27,2,TRUE))&gt;AJ50),"ok","?")))</f>
        <v>---</v>
      </c>
      <c r="AL50" s="312" t="str">
        <f t="shared" ca="1" si="131"/>
        <v/>
      </c>
      <c r="AM50" s="313" t="str">
        <f t="shared" ca="1" si="131"/>
        <v/>
      </c>
      <c r="AN50" s="313" t="str">
        <f t="shared" ca="1" si="131"/>
        <v/>
      </c>
      <c r="AO50" s="313" t="str">
        <f t="shared" ca="1" si="58"/>
        <v/>
      </c>
      <c r="AP50" s="313" t="str">
        <f t="shared" ca="1" si="21"/>
        <v/>
      </c>
      <c r="AQ50" s="313" t="str">
        <f t="shared" ca="1" si="132"/>
        <v/>
      </c>
      <c r="AR50" s="313" t="str">
        <f t="shared" ca="1" si="132"/>
        <v/>
      </c>
      <c r="AS50" s="313" t="str">
        <f t="shared" ca="1" si="59"/>
        <v/>
      </c>
      <c r="AT50" s="320">
        <f t="shared" ca="1" si="109"/>
        <v>0</v>
      </c>
      <c r="AU50" s="321" t="str">
        <f t="shared" ca="1" si="60"/>
        <v>---</v>
      </c>
      <c r="AV50" s="312" t="str">
        <f t="shared" ca="1" si="133"/>
        <v/>
      </c>
      <c r="AW50" s="313" t="str">
        <f t="shared" ca="1" si="133"/>
        <v/>
      </c>
      <c r="AX50" s="320" t="str">
        <f t="shared" ca="1" si="25"/>
        <v/>
      </c>
      <c r="AY50" s="321" t="str">
        <f t="shared" ca="1" si="26"/>
        <v>---</v>
      </c>
      <c r="AZ50" s="355">
        <f t="shared" ca="1" si="27"/>
        <v>0</v>
      </c>
      <c r="BA50" s="321" t="str">
        <f t="shared" ca="1" si="28"/>
        <v>---</v>
      </c>
      <c r="BB50" s="352" t="str">
        <f t="shared" ca="1" si="29"/>
        <v/>
      </c>
      <c r="BC50" s="321" t="str">
        <f t="shared" ca="1" si="61"/>
        <v>---</v>
      </c>
      <c r="BD50" s="349" t="str">
        <f t="shared" ca="1" si="110"/>
        <v/>
      </c>
      <c r="BE50" s="315" t="str">
        <f t="shared" ca="1" si="31"/>
        <v>---</v>
      </c>
      <c r="BF50" s="320" t="str">
        <f t="shared" ca="1" si="111"/>
        <v/>
      </c>
      <c r="BG50" s="321" t="str">
        <f t="shared" ca="1" si="33"/>
        <v>---</v>
      </c>
      <c r="BI50" s="379" t="s">
        <v>186</v>
      </c>
      <c r="BK50" s="393">
        <f t="shared" ca="1" si="112"/>
        <v>0</v>
      </c>
      <c r="BL50" s="381">
        <f t="shared" ca="1" si="35"/>
        <v>0</v>
      </c>
      <c r="BM50" s="381">
        <f t="shared" ca="1" si="113"/>
        <v>0</v>
      </c>
      <c r="BN50" s="381">
        <f t="shared" ca="1" si="114"/>
        <v>0</v>
      </c>
      <c r="BO50" s="381">
        <f t="shared" ca="1" si="115"/>
        <v>0</v>
      </c>
      <c r="BP50" s="397">
        <f t="shared" ca="1" si="116"/>
        <v>0</v>
      </c>
      <c r="BQ50" s="305"/>
      <c r="BR50" s="312" t="str">
        <f t="shared" ca="1" si="117"/>
        <v/>
      </c>
      <c r="BS50" s="381" t="str">
        <f t="shared" ca="1" si="41"/>
        <v/>
      </c>
      <c r="BT50" s="381" t="str">
        <f t="shared" ca="1" si="42"/>
        <v/>
      </c>
      <c r="BU50" s="397" t="str">
        <f t="shared" ca="1" si="43"/>
        <v/>
      </c>
      <c r="BV50" s="305"/>
      <c r="BW50" s="312" t="str">
        <f t="shared" ca="1" si="118"/>
        <v/>
      </c>
      <c r="BX50" s="381" t="str">
        <f t="shared" ca="1" si="45"/>
        <v/>
      </c>
      <c r="BY50" s="397" t="str">
        <f t="shared" ca="1" si="46"/>
        <v/>
      </c>
      <c r="BZ50" s="305"/>
      <c r="CA50" s="393" t="str">
        <f t="shared" ca="1" si="47"/>
        <v/>
      </c>
      <c r="CB50" s="381" t="str">
        <f t="shared" ca="1" si="48"/>
        <v/>
      </c>
      <c r="CC50" s="381" t="str">
        <f t="shared" ca="1" si="49"/>
        <v/>
      </c>
      <c r="CD50" s="147" t="str">
        <f t="shared" ca="1" si="50"/>
        <v>--</v>
      </c>
      <c r="CG50" s="497" t="s">
        <v>419</v>
      </c>
      <c r="CH50" s="498"/>
      <c r="CI50" s="498"/>
      <c r="CJ50" s="498"/>
      <c r="CK50" s="498"/>
      <c r="CL50" s="498"/>
      <c r="CM50" s="498"/>
      <c r="CN50" s="499"/>
      <c r="CQ50" s="393">
        <f t="shared" ca="1" si="120"/>
        <v>0</v>
      </c>
      <c r="CR50" s="381">
        <f t="shared" ca="1" si="62"/>
        <v>0</v>
      </c>
      <c r="CS50" s="397">
        <f t="shared" ca="1" si="63"/>
        <v>0</v>
      </c>
      <c r="CU50" s="296">
        <f t="shared" ca="1" si="65"/>
        <v>0</v>
      </c>
      <c r="CV50" s="297" t="str">
        <f t="shared" ca="1" si="136"/>
        <v/>
      </c>
      <c r="CW50" s="297" t="str">
        <f t="shared" ca="1" si="136"/>
        <v/>
      </c>
      <c r="CX50" s="297" t="str">
        <f t="shared" ca="1" si="136"/>
        <v/>
      </c>
      <c r="CY50" s="297" t="str">
        <f t="shared" ca="1" si="136"/>
        <v/>
      </c>
      <c r="CZ50" s="297" t="str">
        <f t="shared" ca="1" si="136"/>
        <v/>
      </c>
      <c r="DA50" s="297" t="str">
        <f t="shared" ca="1" si="136"/>
        <v/>
      </c>
      <c r="DB50" s="297" t="str">
        <f t="shared" ca="1" si="136"/>
        <v/>
      </c>
      <c r="DC50" s="297" t="str">
        <f t="shared" ca="1" si="136"/>
        <v/>
      </c>
      <c r="DD50" s="297" t="str">
        <f t="shared" ca="1" si="136"/>
        <v/>
      </c>
      <c r="DE50" s="297" t="str">
        <f t="shared" ca="1" si="136"/>
        <v/>
      </c>
      <c r="DF50" s="399" t="str">
        <f t="shared" ca="1" si="136"/>
        <v/>
      </c>
      <c r="DH50" s="403" t="str">
        <f t="shared" ca="1" si="121"/>
        <v/>
      </c>
      <c r="DI50" s="300" t="str">
        <f t="shared" ca="1" si="122"/>
        <v/>
      </c>
      <c r="DJ50" s="404">
        <f t="shared" ca="1" si="123"/>
        <v>0</v>
      </c>
      <c r="DK50" s="299" t="str">
        <f t="shared" ca="1" si="55"/>
        <v/>
      </c>
    </row>
    <row r="51" spans="1:115" ht="32.1" customHeight="1" x14ac:dyDescent="0.2">
      <c r="A51" s="312" t="str">
        <f t="shared" ca="1" si="124"/>
        <v/>
      </c>
      <c r="B51" s="313" t="str">
        <f t="shared" ca="1" si="124"/>
        <v/>
      </c>
      <c r="C51" s="371">
        <f t="shared" ca="1" si="99"/>
        <v>0</v>
      </c>
      <c r="D51" s="361" t="str">
        <f t="shared" ca="1" si="125"/>
        <v/>
      </c>
      <c r="E51" s="314" t="str">
        <f t="shared" ca="1" si="125"/>
        <v/>
      </c>
      <c r="F51" s="314" t="str">
        <f t="shared" ca="1" si="125"/>
        <v/>
      </c>
      <c r="G51" s="313" t="str">
        <f t="shared" ca="1" si="125"/>
        <v/>
      </c>
      <c r="H51" s="346" t="str">
        <f t="shared" ca="1" si="100"/>
        <v>---</v>
      </c>
      <c r="I51" s="312" t="str">
        <f t="shared" ca="1" si="126"/>
        <v/>
      </c>
      <c r="J51" s="313" t="str">
        <f t="shared" ca="1" si="126"/>
        <v/>
      </c>
      <c r="K51" s="313" t="str">
        <f t="shared" ca="1" si="126"/>
        <v/>
      </c>
      <c r="L51" s="321" t="str">
        <f t="shared" ca="1" si="101"/>
        <v>---</v>
      </c>
      <c r="M51" s="457" t="str">
        <f t="shared" ca="1" si="56"/>
        <v/>
      </c>
      <c r="N51" s="316" t="str">
        <f t="shared" ca="1" si="127"/>
        <v/>
      </c>
      <c r="O51" s="313" t="str">
        <f t="shared" ca="1" si="127"/>
        <v/>
      </c>
      <c r="P51" s="321" t="str">
        <f t="shared" ca="1" si="102"/>
        <v>---</v>
      </c>
      <c r="Q51" s="368" t="str">
        <f t="shared" ca="1" si="128"/>
        <v/>
      </c>
      <c r="R51" s="317" t="str">
        <f t="shared" ca="1" si="128"/>
        <v/>
      </c>
      <c r="S51" s="321" t="str">
        <f t="shared" ca="1" si="103"/>
        <v>---</v>
      </c>
      <c r="T51" s="430" t="str">
        <f t="shared" ca="1" si="104"/>
        <v/>
      </c>
      <c r="U51" s="321" t="str">
        <f t="shared" ca="1" si="11"/>
        <v>---</v>
      </c>
      <c r="V51" s="364" t="str">
        <f t="shared" ca="1" si="129"/>
        <v/>
      </c>
      <c r="W51" s="318" t="str">
        <f t="shared" ca="1" si="129"/>
        <v/>
      </c>
      <c r="X51" s="318" t="str">
        <f t="shared" ca="1" si="129"/>
        <v/>
      </c>
      <c r="Y51" s="321" t="str">
        <f t="shared" ca="1" si="105"/>
        <v>---</v>
      </c>
      <c r="Z51" s="312" t="str">
        <f t="shared" ca="1" si="106"/>
        <v/>
      </c>
      <c r="AA51" s="313" t="str">
        <f t="shared" ca="1" si="57"/>
        <v>--</v>
      </c>
      <c r="AB51" s="315" t="str">
        <f t="shared" ca="1" si="107"/>
        <v>---</v>
      </c>
      <c r="AC51" s="321" t="str">
        <f t="shared" ca="1" si="91"/>
        <v>---</v>
      </c>
      <c r="AD51" s="361" t="str">
        <f t="shared" ca="1" si="130"/>
        <v/>
      </c>
      <c r="AE51" s="358" t="str">
        <f t="shared" ca="1" si="130"/>
        <v/>
      </c>
      <c r="AF51" s="312" t="str">
        <f t="shared" ca="1" si="130"/>
        <v/>
      </c>
      <c r="AG51" s="313" t="str">
        <f t="shared" ca="1" si="130"/>
        <v/>
      </c>
      <c r="AH51" s="313" t="str">
        <f t="shared" ca="1" si="130"/>
        <v/>
      </c>
      <c r="AI51" s="313" t="str">
        <f t="shared" ca="1" si="18"/>
        <v/>
      </c>
      <c r="AJ51" s="319">
        <f t="shared" ca="1" si="108"/>
        <v>0</v>
      </c>
      <c r="AK51" s="321" t="str">
        <f ca="1">IF(AJ51=0,"---",(IF(((VLOOKUP(AF51,AuE_Vorgaben!G$25:H$27,2,TRUE))&gt;AJ51),"ok","?")))</f>
        <v>---</v>
      </c>
      <c r="AL51" s="312" t="str">
        <f t="shared" ca="1" si="131"/>
        <v/>
      </c>
      <c r="AM51" s="313" t="str">
        <f t="shared" ca="1" si="131"/>
        <v/>
      </c>
      <c r="AN51" s="313" t="str">
        <f t="shared" ca="1" si="131"/>
        <v/>
      </c>
      <c r="AO51" s="313" t="str">
        <f t="shared" ca="1" si="58"/>
        <v/>
      </c>
      <c r="AP51" s="313" t="str">
        <f t="shared" ca="1" si="21"/>
        <v/>
      </c>
      <c r="AQ51" s="313" t="str">
        <f t="shared" ca="1" si="132"/>
        <v/>
      </c>
      <c r="AR51" s="313" t="str">
        <f t="shared" ca="1" si="132"/>
        <v/>
      </c>
      <c r="AS51" s="313" t="str">
        <f t="shared" ca="1" si="59"/>
        <v/>
      </c>
      <c r="AT51" s="320">
        <f t="shared" ca="1" si="109"/>
        <v>0</v>
      </c>
      <c r="AU51" s="321" t="str">
        <f t="shared" ca="1" si="60"/>
        <v>---</v>
      </c>
      <c r="AV51" s="312" t="str">
        <f t="shared" ca="1" si="133"/>
        <v/>
      </c>
      <c r="AW51" s="313" t="str">
        <f t="shared" ca="1" si="133"/>
        <v/>
      </c>
      <c r="AX51" s="320" t="str">
        <f t="shared" ca="1" si="25"/>
        <v/>
      </c>
      <c r="AY51" s="321" t="str">
        <f t="shared" ca="1" si="26"/>
        <v>---</v>
      </c>
      <c r="AZ51" s="355">
        <f t="shared" ca="1" si="27"/>
        <v>0</v>
      </c>
      <c r="BA51" s="321" t="str">
        <f t="shared" ca="1" si="28"/>
        <v>---</v>
      </c>
      <c r="BB51" s="352" t="str">
        <f t="shared" ca="1" si="29"/>
        <v/>
      </c>
      <c r="BC51" s="321" t="str">
        <f t="shared" ca="1" si="61"/>
        <v>---</v>
      </c>
      <c r="BD51" s="349" t="str">
        <f t="shared" ca="1" si="110"/>
        <v/>
      </c>
      <c r="BE51" s="315" t="str">
        <f t="shared" ca="1" si="31"/>
        <v>---</v>
      </c>
      <c r="BF51" s="320" t="str">
        <f t="shared" ca="1" si="111"/>
        <v/>
      </c>
      <c r="BG51" s="321" t="str">
        <f t="shared" ca="1" si="33"/>
        <v>---</v>
      </c>
      <c r="BI51" s="379" t="s">
        <v>187</v>
      </c>
      <c r="BK51" s="393">
        <f t="shared" ca="1" si="112"/>
        <v>0</v>
      </c>
      <c r="BL51" s="381">
        <f t="shared" ca="1" si="35"/>
        <v>0</v>
      </c>
      <c r="BM51" s="381">
        <f t="shared" ca="1" si="113"/>
        <v>0</v>
      </c>
      <c r="BN51" s="381">
        <f t="shared" ca="1" si="114"/>
        <v>0</v>
      </c>
      <c r="BO51" s="381">
        <f t="shared" ca="1" si="115"/>
        <v>0</v>
      </c>
      <c r="BP51" s="397">
        <f t="shared" ca="1" si="116"/>
        <v>0</v>
      </c>
      <c r="BQ51" s="305"/>
      <c r="BR51" s="312" t="str">
        <f t="shared" ca="1" si="117"/>
        <v/>
      </c>
      <c r="BS51" s="381" t="str">
        <f t="shared" ca="1" si="41"/>
        <v/>
      </c>
      <c r="BT51" s="381" t="str">
        <f t="shared" ca="1" si="42"/>
        <v/>
      </c>
      <c r="BU51" s="397" t="str">
        <f t="shared" ca="1" si="43"/>
        <v/>
      </c>
      <c r="BV51" s="305"/>
      <c r="BW51" s="312" t="str">
        <f t="shared" ca="1" si="118"/>
        <v/>
      </c>
      <c r="BX51" s="381" t="str">
        <f t="shared" ca="1" si="45"/>
        <v/>
      </c>
      <c r="BY51" s="397" t="str">
        <f t="shared" ca="1" si="46"/>
        <v/>
      </c>
      <c r="BZ51" s="305"/>
      <c r="CA51" s="393" t="str">
        <f t="shared" ca="1" si="47"/>
        <v/>
      </c>
      <c r="CB51" s="381" t="str">
        <f t="shared" ca="1" si="48"/>
        <v/>
      </c>
      <c r="CC51" s="381" t="str">
        <f t="shared" ca="1" si="49"/>
        <v/>
      </c>
      <c r="CD51" s="147" t="str">
        <f t="shared" ca="1" si="50"/>
        <v>--</v>
      </c>
      <c r="CG51" s="490">
        <f ca="1">CG39-CG27</f>
        <v>0</v>
      </c>
      <c r="CH51" s="491"/>
      <c r="CI51" s="495" t="s">
        <v>413</v>
      </c>
      <c r="CJ51" s="495"/>
      <c r="CK51" s="495"/>
      <c r="CL51" s="495"/>
      <c r="CM51" s="495"/>
      <c r="CN51" s="496"/>
      <c r="CQ51" s="393">
        <f t="shared" ca="1" si="120"/>
        <v>0</v>
      </c>
      <c r="CR51" s="381">
        <f t="shared" ca="1" si="62"/>
        <v>0</v>
      </c>
      <c r="CS51" s="397">
        <f t="shared" ca="1" si="63"/>
        <v>0</v>
      </c>
      <c r="CU51" s="296">
        <f t="shared" ca="1" si="65"/>
        <v>0</v>
      </c>
      <c r="CV51" s="297" t="str">
        <f t="shared" ca="1" si="136"/>
        <v/>
      </c>
      <c r="CW51" s="297" t="str">
        <f t="shared" ca="1" si="136"/>
        <v/>
      </c>
      <c r="CX51" s="297" t="str">
        <f t="shared" ca="1" si="136"/>
        <v/>
      </c>
      <c r="CY51" s="297" t="str">
        <f t="shared" ca="1" si="136"/>
        <v/>
      </c>
      <c r="CZ51" s="297" t="str">
        <f t="shared" ca="1" si="136"/>
        <v/>
      </c>
      <c r="DA51" s="297" t="str">
        <f t="shared" ca="1" si="136"/>
        <v/>
      </c>
      <c r="DB51" s="297" t="str">
        <f t="shared" ca="1" si="136"/>
        <v/>
      </c>
      <c r="DC51" s="297" t="str">
        <f t="shared" ca="1" si="136"/>
        <v/>
      </c>
      <c r="DD51" s="297" t="str">
        <f t="shared" ca="1" si="136"/>
        <v/>
      </c>
      <c r="DE51" s="297" t="str">
        <f t="shared" ca="1" si="136"/>
        <v/>
      </c>
      <c r="DF51" s="399" t="str">
        <f t="shared" ca="1" si="136"/>
        <v/>
      </c>
      <c r="DH51" s="403" t="str">
        <f t="shared" ca="1" si="121"/>
        <v/>
      </c>
      <c r="DI51" s="300" t="str">
        <f t="shared" ca="1" si="122"/>
        <v/>
      </c>
      <c r="DJ51" s="404">
        <f t="shared" ca="1" si="123"/>
        <v>0</v>
      </c>
      <c r="DK51" s="299" t="str">
        <f t="shared" ca="1" si="55"/>
        <v/>
      </c>
    </row>
    <row r="52" spans="1:115" ht="32.1" customHeight="1" x14ac:dyDescent="0.2">
      <c r="A52" s="312" t="str">
        <f t="shared" ca="1" si="124"/>
        <v/>
      </c>
      <c r="B52" s="313" t="str">
        <f t="shared" ca="1" si="124"/>
        <v/>
      </c>
      <c r="C52" s="371">
        <f t="shared" ca="1" si="99"/>
        <v>0</v>
      </c>
      <c r="D52" s="361" t="str">
        <f t="shared" ca="1" si="125"/>
        <v/>
      </c>
      <c r="E52" s="314" t="str">
        <f t="shared" ca="1" si="125"/>
        <v/>
      </c>
      <c r="F52" s="314" t="str">
        <f t="shared" ca="1" si="125"/>
        <v/>
      </c>
      <c r="G52" s="313" t="str">
        <f t="shared" ca="1" si="125"/>
        <v/>
      </c>
      <c r="H52" s="346" t="str">
        <f t="shared" ca="1" si="100"/>
        <v>---</v>
      </c>
      <c r="I52" s="312" t="str">
        <f t="shared" ca="1" si="126"/>
        <v/>
      </c>
      <c r="J52" s="313" t="str">
        <f t="shared" ca="1" si="126"/>
        <v/>
      </c>
      <c r="K52" s="313" t="str">
        <f t="shared" ca="1" si="126"/>
        <v/>
      </c>
      <c r="L52" s="321" t="str">
        <f t="shared" ca="1" si="101"/>
        <v>---</v>
      </c>
      <c r="M52" s="457" t="str">
        <f t="shared" ca="1" si="56"/>
        <v/>
      </c>
      <c r="N52" s="316" t="str">
        <f t="shared" ca="1" si="127"/>
        <v/>
      </c>
      <c r="O52" s="313" t="str">
        <f t="shared" ca="1" si="127"/>
        <v/>
      </c>
      <c r="P52" s="321" t="str">
        <f t="shared" ca="1" si="102"/>
        <v>---</v>
      </c>
      <c r="Q52" s="368" t="str">
        <f t="shared" ca="1" si="128"/>
        <v/>
      </c>
      <c r="R52" s="317" t="str">
        <f t="shared" ca="1" si="128"/>
        <v/>
      </c>
      <c r="S52" s="321" t="str">
        <f t="shared" ca="1" si="103"/>
        <v>---</v>
      </c>
      <c r="T52" s="430" t="str">
        <f t="shared" ca="1" si="104"/>
        <v/>
      </c>
      <c r="U52" s="321" t="str">
        <f t="shared" ca="1" si="11"/>
        <v>---</v>
      </c>
      <c r="V52" s="364" t="str">
        <f t="shared" ca="1" si="129"/>
        <v/>
      </c>
      <c r="W52" s="318" t="str">
        <f t="shared" ca="1" si="129"/>
        <v/>
      </c>
      <c r="X52" s="318" t="str">
        <f t="shared" ca="1" si="129"/>
        <v/>
      </c>
      <c r="Y52" s="321" t="str">
        <f t="shared" ca="1" si="105"/>
        <v>---</v>
      </c>
      <c r="Z52" s="312" t="str">
        <f t="shared" ca="1" si="106"/>
        <v/>
      </c>
      <c r="AA52" s="313" t="str">
        <f t="shared" ca="1" si="57"/>
        <v>--</v>
      </c>
      <c r="AB52" s="315" t="str">
        <f t="shared" ca="1" si="107"/>
        <v>---</v>
      </c>
      <c r="AC52" s="321" t="str">
        <f t="shared" ca="1" si="91"/>
        <v>---</v>
      </c>
      <c r="AD52" s="361" t="str">
        <f t="shared" ca="1" si="130"/>
        <v/>
      </c>
      <c r="AE52" s="358" t="str">
        <f t="shared" ca="1" si="130"/>
        <v/>
      </c>
      <c r="AF52" s="312" t="str">
        <f t="shared" ca="1" si="130"/>
        <v/>
      </c>
      <c r="AG52" s="313" t="str">
        <f t="shared" ca="1" si="130"/>
        <v/>
      </c>
      <c r="AH52" s="313" t="str">
        <f t="shared" ca="1" si="130"/>
        <v/>
      </c>
      <c r="AI52" s="313" t="str">
        <f t="shared" ca="1" si="18"/>
        <v/>
      </c>
      <c r="AJ52" s="319">
        <f t="shared" ca="1" si="108"/>
        <v>0</v>
      </c>
      <c r="AK52" s="321" t="str">
        <f ca="1">IF(AJ52=0,"---",(IF(((VLOOKUP(AF52,AuE_Vorgaben!G$25:H$27,2,TRUE))&gt;AJ52),"ok","?")))</f>
        <v>---</v>
      </c>
      <c r="AL52" s="312" t="str">
        <f t="shared" ca="1" si="131"/>
        <v/>
      </c>
      <c r="AM52" s="313" t="str">
        <f t="shared" ca="1" si="131"/>
        <v/>
      </c>
      <c r="AN52" s="313" t="str">
        <f t="shared" ca="1" si="131"/>
        <v/>
      </c>
      <c r="AO52" s="313" t="str">
        <f t="shared" ca="1" si="58"/>
        <v/>
      </c>
      <c r="AP52" s="313" t="str">
        <f t="shared" ca="1" si="21"/>
        <v/>
      </c>
      <c r="AQ52" s="313" t="str">
        <f t="shared" ca="1" si="132"/>
        <v/>
      </c>
      <c r="AR52" s="313" t="str">
        <f t="shared" ca="1" si="132"/>
        <v/>
      </c>
      <c r="AS52" s="313" t="str">
        <f t="shared" ca="1" si="59"/>
        <v/>
      </c>
      <c r="AT52" s="320">
        <f t="shared" ca="1" si="109"/>
        <v>0</v>
      </c>
      <c r="AU52" s="321" t="str">
        <f t="shared" ca="1" si="60"/>
        <v>---</v>
      </c>
      <c r="AV52" s="312" t="str">
        <f t="shared" ca="1" si="133"/>
        <v/>
      </c>
      <c r="AW52" s="313" t="str">
        <f t="shared" ca="1" si="133"/>
        <v/>
      </c>
      <c r="AX52" s="320" t="str">
        <f t="shared" ca="1" si="25"/>
        <v/>
      </c>
      <c r="AY52" s="321" t="str">
        <f t="shared" ca="1" si="26"/>
        <v>---</v>
      </c>
      <c r="AZ52" s="355">
        <f t="shared" ca="1" si="27"/>
        <v>0</v>
      </c>
      <c r="BA52" s="321" t="str">
        <f t="shared" ca="1" si="28"/>
        <v>---</v>
      </c>
      <c r="BB52" s="352" t="str">
        <f t="shared" ca="1" si="29"/>
        <v/>
      </c>
      <c r="BC52" s="321" t="str">
        <f t="shared" ca="1" si="61"/>
        <v>---</v>
      </c>
      <c r="BD52" s="349" t="str">
        <f t="shared" ca="1" si="110"/>
        <v/>
      </c>
      <c r="BE52" s="315" t="str">
        <f t="shared" ca="1" si="31"/>
        <v>---</v>
      </c>
      <c r="BF52" s="320" t="str">
        <f t="shared" ca="1" si="111"/>
        <v/>
      </c>
      <c r="BG52" s="321" t="str">
        <f t="shared" ca="1" si="33"/>
        <v>---</v>
      </c>
      <c r="BI52" s="379" t="s">
        <v>188</v>
      </c>
      <c r="BK52" s="393">
        <f t="shared" ca="1" si="112"/>
        <v>0</v>
      </c>
      <c r="BL52" s="381">
        <f t="shared" ca="1" si="35"/>
        <v>0</v>
      </c>
      <c r="BM52" s="381">
        <f t="shared" ca="1" si="113"/>
        <v>0</v>
      </c>
      <c r="BN52" s="381">
        <f t="shared" ca="1" si="114"/>
        <v>0</v>
      </c>
      <c r="BO52" s="381">
        <f t="shared" ca="1" si="115"/>
        <v>0</v>
      </c>
      <c r="BP52" s="397">
        <f t="shared" ca="1" si="116"/>
        <v>0</v>
      </c>
      <c r="BQ52" s="305"/>
      <c r="BR52" s="312" t="str">
        <f t="shared" ca="1" si="117"/>
        <v/>
      </c>
      <c r="BS52" s="381" t="str">
        <f t="shared" ca="1" si="41"/>
        <v/>
      </c>
      <c r="BT52" s="381" t="str">
        <f t="shared" ca="1" si="42"/>
        <v/>
      </c>
      <c r="BU52" s="397" t="str">
        <f t="shared" ca="1" si="43"/>
        <v/>
      </c>
      <c r="BV52" s="305"/>
      <c r="BW52" s="312" t="str">
        <f t="shared" ca="1" si="118"/>
        <v/>
      </c>
      <c r="BX52" s="381" t="str">
        <f t="shared" ca="1" si="45"/>
        <v/>
      </c>
      <c r="BY52" s="397" t="str">
        <f t="shared" ca="1" si="46"/>
        <v/>
      </c>
      <c r="BZ52" s="305"/>
      <c r="CA52" s="393" t="str">
        <f t="shared" ca="1" si="47"/>
        <v/>
      </c>
      <c r="CB52" s="381" t="str">
        <f t="shared" ca="1" si="48"/>
        <v/>
      </c>
      <c r="CC52" s="381" t="str">
        <f t="shared" ca="1" si="49"/>
        <v/>
      </c>
      <c r="CD52" s="147" t="str">
        <f t="shared" ca="1" si="50"/>
        <v>--</v>
      </c>
      <c r="CG52" s="490" t="s">
        <v>367</v>
      </c>
      <c r="CH52" s="491"/>
      <c r="CI52" s="491"/>
      <c r="CJ52" s="491"/>
      <c r="CK52" s="491"/>
      <c r="CL52" s="491"/>
      <c r="CM52" s="491"/>
      <c r="CN52" s="492"/>
      <c r="CQ52" s="393">
        <f t="shared" ca="1" si="120"/>
        <v>0</v>
      </c>
      <c r="CR52" s="381">
        <f t="shared" ca="1" si="62"/>
        <v>0</v>
      </c>
      <c r="CS52" s="397">
        <f t="shared" ca="1" si="63"/>
        <v>0</v>
      </c>
      <c r="CU52" s="296">
        <f t="shared" ca="1" si="65"/>
        <v>0</v>
      </c>
      <c r="CV52" s="297" t="str">
        <f t="shared" ca="1" si="136"/>
        <v/>
      </c>
      <c r="CW52" s="297" t="str">
        <f t="shared" ca="1" si="136"/>
        <v/>
      </c>
      <c r="CX52" s="297" t="str">
        <f t="shared" ca="1" si="136"/>
        <v/>
      </c>
      <c r="CY52" s="297" t="str">
        <f t="shared" ca="1" si="136"/>
        <v/>
      </c>
      <c r="CZ52" s="297" t="str">
        <f t="shared" ca="1" si="136"/>
        <v/>
      </c>
      <c r="DA52" s="297" t="str">
        <f t="shared" ca="1" si="136"/>
        <v/>
      </c>
      <c r="DB52" s="297" t="str">
        <f t="shared" ca="1" si="136"/>
        <v/>
      </c>
      <c r="DC52" s="297" t="str">
        <f t="shared" ca="1" si="136"/>
        <v/>
      </c>
      <c r="DD52" s="297" t="str">
        <f t="shared" ca="1" si="136"/>
        <v/>
      </c>
      <c r="DE52" s="297" t="str">
        <f t="shared" ca="1" si="136"/>
        <v/>
      </c>
      <c r="DF52" s="399" t="str">
        <f t="shared" ca="1" si="136"/>
        <v/>
      </c>
      <c r="DH52" s="403" t="str">
        <f t="shared" ca="1" si="121"/>
        <v/>
      </c>
      <c r="DI52" s="300" t="str">
        <f t="shared" ca="1" si="122"/>
        <v/>
      </c>
      <c r="DJ52" s="404">
        <f t="shared" ca="1" si="123"/>
        <v>0</v>
      </c>
      <c r="DK52" s="299" t="str">
        <f t="shared" ca="1" si="55"/>
        <v/>
      </c>
    </row>
    <row r="53" spans="1:115" ht="32.1" customHeight="1" x14ac:dyDescent="0.2">
      <c r="A53" s="312" t="str">
        <f t="shared" ca="1" si="124"/>
        <v/>
      </c>
      <c r="B53" s="313" t="str">
        <f t="shared" ca="1" si="124"/>
        <v/>
      </c>
      <c r="C53" s="371">
        <f t="shared" ca="1" si="99"/>
        <v>0</v>
      </c>
      <c r="D53" s="361" t="str">
        <f t="shared" ca="1" si="125"/>
        <v/>
      </c>
      <c r="E53" s="314" t="str">
        <f t="shared" ca="1" si="125"/>
        <v/>
      </c>
      <c r="F53" s="314" t="str">
        <f t="shared" ca="1" si="125"/>
        <v/>
      </c>
      <c r="G53" s="313" t="str">
        <f t="shared" ca="1" si="125"/>
        <v/>
      </c>
      <c r="H53" s="346" t="str">
        <f t="shared" ca="1" si="100"/>
        <v>---</v>
      </c>
      <c r="I53" s="312" t="str">
        <f t="shared" ca="1" si="126"/>
        <v/>
      </c>
      <c r="J53" s="313" t="str">
        <f t="shared" ca="1" si="126"/>
        <v/>
      </c>
      <c r="K53" s="313" t="str">
        <f t="shared" ca="1" si="126"/>
        <v/>
      </c>
      <c r="L53" s="321" t="str">
        <f t="shared" ca="1" si="101"/>
        <v>---</v>
      </c>
      <c r="M53" s="457" t="str">
        <f t="shared" ca="1" si="56"/>
        <v/>
      </c>
      <c r="N53" s="316" t="str">
        <f t="shared" ca="1" si="127"/>
        <v/>
      </c>
      <c r="O53" s="313" t="str">
        <f t="shared" ca="1" si="127"/>
        <v/>
      </c>
      <c r="P53" s="321" t="str">
        <f t="shared" ca="1" si="102"/>
        <v>---</v>
      </c>
      <c r="Q53" s="368" t="str">
        <f t="shared" ca="1" si="128"/>
        <v/>
      </c>
      <c r="R53" s="317" t="str">
        <f t="shared" ca="1" si="128"/>
        <v/>
      </c>
      <c r="S53" s="321" t="str">
        <f t="shared" ca="1" si="103"/>
        <v>---</v>
      </c>
      <c r="T53" s="430" t="str">
        <f t="shared" ca="1" si="104"/>
        <v/>
      </c>
      <c r="U53" s="321" t="str">
        <f t="shared" ca="1" si="11"/>
        <v>---</v>
      </c>
      <c r="V53" s="364" t="str">
        <f t="shared" ca="1" si="129"/>
        <v/>
      </c>
      <c r="W53" s="318" t="str">
        <f t="shared" ca="1" si="129"/>
        <v/>
      </c>
      <c r="X53" s="318" t="str">
        <f t="shared" ca="1" si="129"/>
        <v/>
      </c>
      <c r="Y53" s="321" t="str">
        <f t="shared" ca="1" si="105"/>
        <v>---</v>
      </c>
      <c r="Z53" s="312" t="str">
        <f t="shared" ca="1" si="106"/>
        <v/>
      </c>
      <c r="AA53" s="313" t="str">
        <f t="shared" ca="1" si="57"/>
        <v>--</v>
      </c>
      <c r="AB53" s="315" t="str">
        <f t="shared" ca="1" si="107"/>
        <v>---</v>
      </c>
      <c r="AC53" s="321" t="str">
        <f t="shared" ca="1" si="91"/>
        <v>---</v>
      </c>
      <c r="AD53" s="361" t="str">
        <f t="shared" ref="AD53:AH62" ca="1" si="141">IF($C53&lt;&gt;0,INDIRECT("Kalkulation!"&amp;$BI53&amp;AD$104,TRUE),"")</f>
        <v/>
      </c>
      <c r="AE53" s="358" t="str">
        <f t="shared" ca="1" si="141"/>
        <v/>
      </c>
      <c r="AF53" s="312" t="str">
        <f t="shared" ca="1" si="141"/>
        <v/>
      </c>
      <c r="AG53" s="313" t="str">
        <f t="shared" ca="1" si="141"/>
        <v/>
      </c>
      <c r="AH53" s="313" t="str">
        <f t="shared" ca="1" si="141"/>
        <v/>
      </c>
      <c r="AI53" s="313" t="str">
        <f t="shared" ca="1" si="18"/>
        <v/>
      </c>
      <c r="AJ53" s="319">
        <f t="shared" ca="1" si="108"/>
        <v>0</v>
      </c>
      <c r="AK53" s="321" t="str">
        <f ca="1">IF(AJ53=0,"---",(IF(((VLOOKUP(AF53,AuE_Vorgaben!G$25:H$27,2,TRUE))&gt;AJ53),"ok","?")))</f>
        <v>---</v>
      </c>
      <c r="AL53" s="312" t="str">
        <f t="shared" ca="1" si="131"/>
        <v/>
      </c>
      <c r="AM53" s="313" t="str">
        <f t="shared" ca="1" si="131"/>
        <v/>
      </c>
      <c r="AN53" s="313" t="str">
        <f t="shared" ca="1" si="131"/>
        <v/>
      </c>
      <c r="AO53" s="313" t="str">
        <f t="shared" ca="1" si="58"/>
        <v/>
      </c>
      <c r="AP53" s="313" t="str">
        <f t="shared" ca="1" si="21"/>
        <v/>
      </c>
      <c r="AQ53" s="313" t="str">
        <f t="shared" ca="1" si="132"/>
        <v/>
      </c>
      <c r="AR53" s="313" t="str">
        <f t="shared" ca="1" si="132"/>
        <v/>
      </c>
      <c r="AS53" s="313" t="str">
        <f t="shared" ca="1" si="59"/>
        <v/>
      </c>
      <c r="AT53" s="320">
        <f t="shared" ca="1" si="109"/>
        <v>0</v>
      </c>
      <c r="AU53" s="321" t="str">
        <f t="shared" ca="1" si="60"/>
        <v>---</v>
      </c>
      <c r="AV53" s="312" t="str">
        <f t="shared" ca="1" si="133"/>
        <v/>
      </c>
      <c r="AW53" s="313" t="str">
        <f t="shared" ca="1" si="133"/>
        <v/>
      </c>
      <c r="AX53" s="320" t="str">
        <f t="shared" ca="1" si="25"/>
        <v/>
      </c>
      <c r="AY53" s="321" t="str">
        <f t="shared" ca="1" si="26"/>
        <v>---</v>
      </c>
      <c r="AZ53" s="355">
        <f t="shared" ca="1" si="27"/>
        <v>0</v>
      </c>
      <c r="BA53" s="321" t="str">
        <f t="shared" ca="1" si="28"/>
        <v>---</v>
      </c>
      <c r="BB53" s="352" t="str">
        <f t="shared" ca="1" si="29"/>
        <v/>
      </c>
      <c r="BC53" s="321" t="str">
        <f t="shared" ca="1" si="61"/>
        <v>---</v>
      </c>
      <c r="BD53" s="349" t="str">
        <f t="shared" ca="1" si="110"/>
        <v/>
      </c>
      <c r="BE53" s="315" t="str">
        <f t="shared" ca="1" si="31"/>
        <v>---</v>
      </c>
      <c r="BF53" s="320" t="str">
        <f t="shared" ca="1" si="111"/>
        <v/>
      </c>
      <c r="BG53" s="321" t="str">
        <f t="shared" ca="1" si="33"/>
        <v>---</v>
      </c>
      <c r="BI53" s="379" t="s">
        <v>189</v>
      </c>
      <c r="BK53" s="393">
        <f t="shared" ca="1" si="112"/>
        <v>0</v>
      </c>
      <c r="BL53" s="381">
        <f t="shared" ca="1" si="35"/>
        <v>0</v>
      </c>
      <c r="BM53" s="381">
        <f t="shared" ca="1" si="113"/>
        <v>0</v>
      </c>
      <c r="BN53" s="381">
        <f t="shared" ca="1" si="114"/>
        <v>0</v>
      </c>
      <c r="BO53" s="381">
        <f t="shared" ca="1" si="115"/>
        <v>0</v>
      </c>
      <c r="BP53" s="397">
        <f t="shared" ca="1" si="116"/>
        <v>0</v>
      </c>
      <c r="BQ53" s="305"/>
      <c r="BR53" s="312" t="str">
        <f t="shared" ca="1" si="117"/>
        <v/>
      </c>
      <c r="BS53" s="381" t="str">
        <f t="shared" ca="1" si="41"/>
        <v/>
      </c>
      <c r="BT53" s="381" t="str">
        <f t="shared" ca="1" si="42"/>
        <v/>
      </c>
      <c r="BU53" s="397" t="str">
        <f t="shared" ca="1" si="43"/>
        <v/>
      </c>
      <c r="BV53" s="305"/>
      <c r="BW53" s="312" t="str">
        <f t="shared" ca="1" si="118"/>
        <v/>
      </c>
      <c r="BX53" s="381" t="str">
        <f t="shared" ca="1" si="45"/>
        <v/>
      </c>
      <c r="BY53" s="397" t="str">
        <f t="shared" ca="1" si="46"/>
        <v/>
      </c>
      <c r="BZ53" s="305"/>
      <c r="CA53" s="393" t="str">
        <f t="shared" ca="1" si="47"/>
        <v/>
      </c>
      <c r="CB53" s="381" t="str">
        <f t="shared" ca="1" si="48"/>
        <v/>
      </c>
      <c r="CC53" s="381" t="str">
        <f t="shared" ca="1" si="49"/>
        <v/>
      </c>
      <c r="CD53" s="147" t="str">
        <f t="shared" ca="1" si="50"/>
        <v>--</v>
      </c>
      <c r="CG53" s="493"/>
      <c r="CH53" s="494"/>
      <c r="CI53" s="495" t="s">
        <v>414</v>
      </c>
      <c r="CJ53" s="495"/>
      <c r="CK53" s="495"/>
      <c r="CL53" s="495"/>
      <c r="CM53" s="495"/>
      <c r="CN53" s="496"/>
      <c r="CQ53" s="393">
        <f t="shared" ca="1" si="120"/>
        <v>0</v>
      </c>
      <c r="CR53" s="381">
        <f t="shared" ca="1" si="62"/>
        <v>0</v>
      </c>
      <c r="CS53" s="397">
        <f t="shared" ca="1" si="63"/>
        <v>0</v>
      </c>
      <c r="CU53" s="296">
        <f t="shared" ca="1" si="65"/>
        <v>0</v>
      </c>
      <c r="CV53" s="297" t="str">
        <f t="shared" ref="CV53:DF62" ca="1" si="142">IF($C53&lt;&gt;0,INDIRECT("'"&amp;Kalkulation&amp;"'!$"&amp;$BI53&amp;CV$104),"")</f>
        <v/>
      </c>
      <c r="CW53" s="297" t="str">
        <f t="shared" ca="1" si="142"/>
        <v/>
      </c>
      <c r="CX53" s="297" t="str">
        <f t="shared" ca="1" si="142"/>
        <v/>
      </c>
      <c r="CY53" s="297" t="str">
        <f t="shared" ca="1" si="142"/>
        <v/>
      </c>
      <c r="CZ53" s="297" t="str">
        <f t="shared" ca="1" si="142"/>
        <v/>
      </c>
      <c r="DA53" s="297" t="str">
        <f t="shared" ca="1" si="142"/>
        <v/>
      </c>
      <c r="DB53" s="297" t="str">
        <f t="shared" ca="1" si="142"/>
        <v/>
      </c>
      <c r="DC53" s="297" t="str">
        <f t="shared" ca="1" si="142"/>
        <v/>
      </c>
      <c r="DD53" s="297" t="str">
        <f t="shared" ca="1" si="142"/>
        <v/>
      </c>
      <c r="DE53" s="297" t="str">
        <f t="shared" ca="1" si="142"/>
        <v/>
      </c>
      <c r="DF53" s="399" t="str">
        <f t="shared" ca="1" si="142"/>
        <v/>
      </c>
      <c r="DH53" s="403" t="str">
        <f t="shared" ca="1" si="121"/>
        <v/>
      </c>
      <c r="DI53" s="300" t="str">
        <f t="shared" ca="1" si="122"/>
        <v/>
      </c>
      <c r="DJ53" s="404">
        <f t="shared" ca="1" si="123"/>
        <v>0</v>
      </c>
      <c r="DK53" s="299" t="str">
        <f t="shared" ca="1" si="55"/>
        <v/>
      </c>
    </row>
    <row r="54" spans="1:115" ht="32.1" customHeight="1" x14ac:dyDescent="0.2">
      <c r="A54" s="312" t="str">
        <f t="shared" ca="1" si="124"/>
        <v/>
      </c>
      <c r="B54" s="313" t="str">
        <f t="shared" ca="1" si="124"/>
        <v/>
      </c>
      <c r="C54" s="371">
        <f t="shared" ca="1" si="99"/>
        <v>0</v>
      </c>
      <c r="D54" s="361" t="str">
        <f t="shared" ca="1" si="125"/>
        <v/>
      </c>
      <c r="E54" s="314" t="str">
        <f t="shared" ca="1" si="125"/>
        <v/>
      </c>
      <c r="F54" s="314" t="str">
        <f t="shared" ca="1" si="125"/>
        <v/>
      </c>
      <c r="G54" s="313" t="str">
        <f t="shared" ca="1" si="125"/>
        <v/>
      </c>
      <c r="H54" s="346" t="str">
        <f t="shared" ca="1" si="100"/>
        <v>---</v>
      </c>
      <c r="I54" s="312" t="str">
        <f t="shared" ca="1" si="126"/>
        <v/>
      </c>
      <c r="J54" s="313" t="str">
        <f t="shared" ca="1" si="126"/>
        <v/>
      </c>
      <c r="K54" s="313" t="str">
        <f t="shared" ca="1" si="126"/>
        <v/>
      </c>
      <c r="L54" s="321" t="str">
        <f t="shared" ca="1" si="101"/>
        <v>---</v>
      </c>
      <c r="M54" s="457" t="str">
        <f t="shared" ca="1" si="56"/>
        <v/>
      </c>
      <c r="N54" s="316" t="str">
        <f t="shared" ca="1" si="127"/>
        <v/>
      </c>
      <c r="O54" s="313" t="str">
        <f t="shared" ca="1" si="127"/>
        <v/>
      </c>
      <c r="P54" s="321" t="str">
        <f t="shared" ca="1" si="102"/>
        <v>---</v>
      </c>
      <c r="Q54" s="368" t="str">
        <f t="shared" ca="1" si="128"/>
        <v/>
      </c>
      <c r="R54" s="317" t="str">
        <f t="shared" ca="1" si="128"/>
        <v/>
      </c>
      <c r="S54" s="321" t="str">
        <f t="shared" ca="1" si="103"/>
        <v>---</v>
      </c>
      <c r="T54" s="430" t="str">
        <f t="shared" ca="1" si="104"/>
        <v/>
      </c>
      <c r="U54" s="321" t="str">
        <f t="shared" ca="1" si="11"/>
        <v>---</v>
      </c>
      <c r="V54" s="364" t="str">
        <f t="shared" ca="1" si="129"/>
        <v/>
      </c>
      <c r="W54" s="318" t="str">
        <f t="shared" ca="1" si="129"/>
        <v/>
      </c>
      <c r="X54" s="318" t="str">
        <f t="shared" ca="1" si="129"/>
        <v/>
      </c>
      <c r="Y54" s="321" t="str">
        <f t="shared" ca="1" si="105"/>
        <v>---</v>
      </c>
      <c r="Z54" s="312" t="str">
        <f t="shared" ca="1" si="106"/>
        <v/>
      </c>
      <c r="AA54" s="313" t="str">
        <f t="shared" ca="1" si="57"/>
        <v>--</v>
      </c>
      <c r="AB54" s="315" t="str">
        <f t="shared" ca="1" si="107"/>
        <v>---</v>
      </c>
      <c r="AC54" s="321" t="str">
        <f t="shared" ca="1" si="91"/>
        <v>---</v>
      </c>
      <c r="AD54" s="361" t="str">
        <f t="shared" ca="1" si="141"/>
        <v/>
      </c>
      <c r="AE54" s="358" t="str">
        <f t="shared" ca="1" si="141"/>
        <v/>
      </c>
      <c r="AF54" s="312" t="str">
        <f t="shared" ca="1" si="141"/>
        <v/>
      </c>
      <c r="AG54" s="313" t="str">
        <f t="shared" ca="1" si="141"/>
        <v/>
      </c>
      <c r="AH54" s="313" t="str">
        <f t="shared" ca="1" si="141"/>
        <v/>
      </c>
      <c r="AI54" s="313" t="str">
        <f t="shared" ca="1" si="18"/>
        <v/>
      </c>
      <c r="AJ54" s="319">
        <f t="shared" ca="1" si="108"/>
        <v>0</v>
      </c>
      <c r="AK54" s="321" t="str">
        <f ca="1">IF(AJ54=0,"---",(IF(((VLOOKUP(AF54,AuE_Vorgaben!G$25:H$27,2,TRUE))&gt;AJ54),"ok","?")))</f>
        <v>---</v>
      </c>
      <c r="AL54" s="312" t="str">
        <f t="shared" ca="1" si="131"/>
        <v/>
      </c>
      <c r="AM54" s="313" t="str">
        <f t="shared" ca="1" si="131"/>
        <v/>
      </c>
      <c r="AN54" s="313" t="str">
        <f t="shared" ca="1" si="131"/>
        <v/>
      </c>
      <c r="AO54" s="313" t="str">
        <f t="shared" ca="1" si="58"/>
        <v/>
      </c>
      <c r="AP54" s="313" t="str">
        <f t="shared" ca="1" si="21"/>
        <v/>
      </c>
      <c r="AQ54" s="313" t="str">
        <f t="shared" ca="1" si="132"/>
        <v/>
      </c>
      <c r="AR54" s="313" t="str">
        <f t="shared" ca="1" si="132"/>
        <v/>
      </c>
      <c r="AS54" s="313" t="str">
        <f t="shared" ca="1" si="59"/>
        <v/>
      </c>
      <c r="AT54" s="320">
        <f t="shared" ca="1" si="109"/>
        <v>0</v>
      </c>
      <c r="AU54" s="321" t="str">
        <f t="shared" ca="1" si="60"/>
        <v>---</v>
      </c>
      <c r="AV54" s="312" t="str">
        <f t="shared" ca="1" si="133"/>
        <v/>
      </c>
      <c r="AW54" s="313" t="str">
        <f t="shared" ca="1" si="133"/>
        <v/>
      </c>
      <c r="AX54" s="320" t="str">
        <f t="shared" ca="1" si="25"/>
        <v/>
      </c>
      <c r="AY54" s="321" t="str">
        <f t="shared" ca="1" si="26"/>
        <v>---</v>
      </c>
      <c r="AZ54" s="355">
        <f t="shared" ca="1" si="27"/>
        <v>0</v>
      </c>
      <c r="BA54" s="321" t="str">
        <f t="shared" ca="1" si="28"/>
        <v>---</v>
      </c>
      <c r="BB54" s="352" t="str">
        <f t="shared" ca="1" si="29"/>
        <v/>
      </c>
      <c r="BC54" s="321" t="str">
        <f t="shared" ca="1" si="61"/>
        <v>---</v>
      </c>
      <c r="BD54" s="349" t="str">
        <f t="shared" ca="1" si="110"/>
        <v/>
      </c>
      <c r="BE54" s="315" t="str">
        <f t="shared" ca="1" si="31"/>
        <v>---</v>
      </c>
      <c r="BF54" s="320" t="str">
        <f t="shared" ca="1" si="111"/>
        <v/>
      </c>
      <c r="BG54" s="321" t="str">
        <f t="shared" ca="1" si="33"/>
        <v>---</v>
      </c>
      <c r="BI54" s="379" t="s">
        <v>190</v>
      </c>
      <c r="BK54" s="393">
        <f t="shared" ca="1" si="112"/>
        <v>0</v>
      </c>
      <c r="BL54" s="381">
        <f t="shared" ca="1" si="35"/>
        <v>0</v>
      </c>
      <c r="BM54" s="381">
        <f t="shared" ca="1" si="113"/>
        <v>0</v>
      </c>
      <c r="BN54" s="381">
        <f t="shared" ca="1" si="114"/>
        <v>0</v>
      </c>
      <c r="BO54" s="381">
        <f t="shared" ca="1" si="115"/>
        <v>0</v>
      </c>
      <c r="BP54" s="397">
        <f t="shared" ca="1" si="116"/>
        <v>0</v>
      </c>
      <c r="BQ54" s="305"/>
      <c r="BR54" s="312" t="str">
        <f t="shared" ca="1" si="117"/>
        <v/>
      </c>
      <c r="BS54" s="381" t="str">
        <f t="shared" ca="1" si="41"/>
        <v/>
      </c>
      <c r="BT54" s="381" t="str">
        <f t="shared" ca="1" si="42"/>
        <v/>
      </c>
      <c r="BU54" s="397" t="str">
        <f t="shared" ca="1" si="43"/>
        <v/>
      </c>
      <c r="BV54" s="305"/>
      <c r="BW54" s="312" t="str">
        <f t="shared" ca="1" si="118"/>
        <v/>
      </c>
      <c r="BX54" s="381" t="str">
        <f t="shared" ca="1" si="45"/>
        <v/>
      </c>
      <c r="BY54" s="397" t="str">
        <f t="shared" ca="1" si="46"/>
        <v/>
      </c>
      <c r="BZ54" s="305"/>
      <c r="CA54" s="393" t="str">
        <f t="shared" ca="1" si="47"/>
        <v/>
      </c>
      <c r="CB54" s="381" t="str">
        <f t="shared" ca="1" si="48"/>
        <v/>
      </c>
      <c r="CC54" s="381" t="str">
        <f t="shared" ca="1" si="49"/>
        <v/>
      </c>
      <c r="CD54" s="147" t="str">
        <f t="shared" ca="1" si="50"/>
        <v>--</v>
      </c>
      <c r="CG54" s="312" t="s">
        <v>381</v>
      </c>
      <c r="CH54" s="382" t="e">
        <f ca="1">CH42-CH30</f>
        <v>#DIV/0!</v>
      </c>
      <c r="CI54" s="313" t="s">
        <v>387</v>
      </c>
      <c r="CJ54" s="382" t="e">
        <f ca="1">CJ42-CJ30</f>
        <v>#DIV/0!</v>
      </c>
      <c r="CK54" s="313" t="s">
        <v>395</v>
      </c>
      <c r="CL54" s="382" t="e">
        <f ca="1">CL42-CL30</f>
        <v>#DIV/0!</v>
      </c>
      <c r="CM54" s="313" t="s">
        <v>404</v>
      </c>
      <c r="CN54" s="386" t="e">
        <f ca="1">CN42-CN30</f>
        <v>#DIV/0!</v>
      </c>
      <c r="CQ54" s="393">
        <f t="shared" ca="1" si="120"/>
        <v>0</v>
      </c>
      <c r="CR54" s="381">
        <f t="shared" ca="1" si="62"/>
        <v>0</v>
      </c>
      <c r="CS54" s="397">
        <f t="shared" ca="1" si="63"/>
        <v>0</v>
      </c>
      <c r="CU54" s="296">
        <f t="shared" ca="1" si="65"/>
        <v>0</v>
      </c>
      <c r="CV54" s="297" t="str">
        <f t="shared" ca="1" si="142"/>
        <v/>
      </c>
      <c r="CW54" s="297" t="str">
        <f t="shared" ca="1" si="142"/>
        <v/>
      </c>
      <c r="CX54" s="297" t="str">
        <f t="shared" ca="1" si="142"/>
        <v/>
      </c>
      <c r="CY54" s="297" t="str">
        <f t="shared" ca="1" si="142"/>
        <v/>
      </c>
      <c r="CZ54" s="297" t="str">
        <f t="shared" ca="1" si="142"/>
        <v/>
      </c>
      <c r="DA54" s="297" t="str">
        <f t="shared" ca="1" si="142"/>
        <v/>
      </c>
      <c r="DB54" s="297" t="str">
        <f t="shared" ca="1" si="142"/>
        <v/>
      </c>
      <c r="DC54" s="297" t="str">
        <f t="shared" ca="1" si="142"/>
        <v/>
      </c>
      <c r="DD54" s="297" t="str">
        <f t="shared" ca="1" si="142"/>
        <v/>
      </c>
      <c r="DE54" s="297" t="str">
        <f t="shared" ca="1" si="142"/>
        <v/>
      </c>
      <c r="DF54" s="399" t="str">
        <f t="shared" ca="1" si="142"/>
        <v/>
      </c>
      <c r="DH54" s="403" t="str">
        <f t="shared" ca="1" si="121"/>
        <v/>
      </c>
      <c r="DI54" s="300" t="str">
        <f t="shared" ca="1" si="122"/>
        <v/>
      </c>
      <c r="DJ54" s="404">
        <f t="shared" ca="1" si="123"/>
        <v>0</v>
      </c>
      <c r="DK54" s="299" t="str">
        <f t="shared" ca="1" si="55"/>
        <v/>
      </c>
    </row>
    <row r="55" spans="1:115" ht="32.1" customHeight="1" x14ac:dyDescent="0.2">
      <c r="A55" s="312" t="str">
        <f t="shared" ca="1" si="124"/>
        <v/>
      </c>
      <c r="B55" s="313" t="str">
        <f t="shared" ca="1" si="124"/>
        <v/>
      </c>
      <c r="C55" s="371">
        <f t="shared" ca="1" si="99"/>
        <v>0</v>
      </c>
      <c r="D55" s="361" t="str">
        <f t="shared" ca="1" si="125"/>
        <v/>
      </c>
      <c r="E55" s="314" t="str">
        <f t="shared" ca="1" si="125"/>
        <v/>
      </c>
      <c r="F55" s="314" t="str">
        <f t="shared" ca="1" si="125"/>
        <v/>
      </c>
      <c r="G55" s="313" t="str">
        <f t="shared" ca="1" si="125"/>
        <v/>
      </c>
      <c r="H55" s="346" t="str">
        <f t="shared" ca="1" si="100"/>
        <v>---</v>
      </c>
      <c r="I55" s="312" t="str">
        <f t="shared" ca="1" si="126"/>
        <v/>
      </c>
      <c r="J55" s="313" t="str">
        <f t="shared" ca="1" si="126"/>
        <v/>
      </c>
      <c r="K55" s="313" t="str">
        <f t="shared" ca="1" si="126"/>
        <v/>
      </c>
      <c r="L55" s="321" t="str">
        <f t="shared" ca="1" si="101"/>
        <v>---</v>
      </c>
      <c r="M55" s="457" t="str">
        <f t="shared" ca="1" si="56"/>
        <v/>
      </c>
      <c r="N55" s="316" t="str">
        <f t="shared" ca="1" si="127"/>
        <v/>
      </c>
      <c r="O55" s="313" t="str">
        <f t="shared" ca="1" si="127"/>
        <v/>
      </c>
      <c r="P55" s="321" t="str">
        <f t="shared" ca="1" si="102"/>
        <v>---</v>
      </c>
      <c r="Q55" s="368" t="str">
        <f t="shared" ca="1" si="128"/>
        <v/>
      </c>
      <c r="R55" s="317" t="str">
        <f t="shared" ca="1" si="128"/>
        <v/>
      </c>
      <c r="S55" s="321" t="str">
        <f t="shared" ca="1" si="103"/>
        <v>---</v>
      </c>
      <c r="T55" s="430" t="str">
        <f t="shared" ca="1" si="104"/>
        <v/>
      </c>
      <c r="U55" s="321" t="str">
        <f t="shared" ca="1" si="11"/>
        <v>---</v>
      </c>
      <c r="V55" s="364" t="str">
        <f t="shared" ca="1" si="129"/>
        <v/>
      </c>
      <c r="W55" s="318" t="str">
        <f t="shared" ca="1" si="129"/>
        <v/>
      </c>
      <c r="X55" s="318" t="str">
        <f t="shared" ca="1" si="129"/>
        <v/>
      </c>
      <c r="Y55" s="321" t="str">
        <f t="shared" ca="1" si="105"/>
        <v>---</v>
      </c>
      <c r="Z55" s="312" t="str">
        <f t="shared" ca="1" si="106"/>
        <v/>
      </c>
      <c r="AA55" s="313" t="str">
        <f t="shared" ca="1" si="57"/>
        <v>--</v>
      </c>
      <c r="AB55" s="315" t="str">
        <f t="shared" ca="1" si="107"/>
        <v>---</v>
      </c>
      <c r="AC55" s="321" t="str">
        <f t="shared" ca="1" si="91"/>
        <v>---</v>
      </c>
      <c r="AD55" s="361" t="str">
        <f t="shared" ca="1" si="141"/>
        <v/>
      </c>
      <c r="AE55" s="358" t="str">
        <f t="shared" ca="1" si="141"/>
        <v/>
      </c>
      <c r="AF55" s="312" t="str">
        <f t="shared" ca="1" si="141"/>
        <v/>
      </c>
      <c r="AG55" s="313" t="str">
        <f t="shared" ca="1" si="141"/>
        <v/>
      </c>
      <c r="AH55" s="313" t="str">
        <f t="shared" ca="1" si="141"/>
        <v/>
      </c>
      <c r="AI55" s="313" t="str">
        <f t="shared" ca="1" si="18"/>
        <v/>
      </c>
      <c r="AJ55" s="319">
        <f t="shared" ca="1" si="108"/>
        <v>0</v>
      </c>
      <c r="AK55" s="321" t="str">
        <f ca="1">IF(AJ55=0,"---",(IF(((VLOOKUP(AF55,AuE_Vorgaben!G$25:H$27,2,TRUE))&gt;AJ55),"ok","?")))</f>
        <v>---</v>
      </c>
      <c r="AL55" s="312" t="str">
        <f t="shared" ca="1" si="131"/>
        <v/>
      </c>
      <c r="AM55" s="313" t="str">
        <f t="shared" ca="1" si="131"/>
        <v/>
      </c>
      <c r="AN55" s="313" t="str">
        <f t="shared" ca="1" si="131"/>
        <v/>
      </c>
      <c r="AO55" s="313" t="str">
        <f t="shared" ca="1" si="58"/>
        <v/>
      </c>
      <c r="AP55" s="313" t="str">
        <f t="shared" ca="1" si="21"/>
        <v/>
      </c>
      <c r="AQ55" s="313" t="str">
        <f t="shared" ca="1" si="132"/>
        <v/>
      </c>
      <c r="AR55" s="313" t="str">
        <f t="shared" ca="1" si="132"/>
        <v/>
      </c>
      <c r="AS55" s="313" t="str">
        <f t="shared" ca="1" si="59"/>
        <v/>
      </c>
      <c r="AT55" s="320">
        <f t="shared" ca="1" si="109"/>
        <v>0</v>
      </c>
      <c r="AU55" s="321" t="str">
        <f t="shared" ca="1" si="60"/>
        <v>---</v>
      </c>
      <c r="AV55" s="312" t="str">
        <f t="shared" ca="1" si="133"/>
        <v/>
      </c>
      <c r="AW55" s="313" t="str">
        <f t="shared" ca="1" si="133"/>
        <v/>
      </c>
      <c r="AX55" s="320" t="str">
        <f t="shared" ca="1" si="25"/>
        <v/>
      </c>
      <c r="AY55" s="321" t="str">
        <f t="shared" ca="1" si="26"/>
        <v>---</v>
      </c>
      <c r="AZ55" s="355">
        <f t="shared" ca="1" si="27"/>
        <v>0</v>
      </c>
      <c r="BA55" s="321" t="str">
        <f t="shared" ca="1" si="28"/>
        <v>---</v>
      </c>
      <c r="BB55" s="352" t="str">
        <f t="shared" ca="1" si="29"/>
        <v/>
      </c>
      <c r="BC55" s="321" t="str">
        <f t="shared" ca="1" si="61"/>
        <v>---</v>
      </c>
      <c r="BD55" s="349" t="str">
        <f t="shared" ca="1" si="110"/>
        <v/>
      </c>
      <c r="BE55" s="315" t="str">
        <f t="shared" ca="1" si="31"/>
        <v>---</v>
      </c>
      <c r="BF55" s="320" t="str">
        <f t="shared" ca="1" si="111"/>
        <v/>
      </c>
      <c r="BG55" s="321" t="str">
        <f t="shared" ca="1" si="33"/>
        <v>---</v>
      </c>
      <c r="BI55" s="379" t="s">
        <v>191</v>
      </c>
      <c r="BK55" s="393">
        <f t="shared" ca="1" si="112"/>
        <v>0</v>
      </c>
      <c r="BL55" s="381">
        <f t="shared" ca="1" si="35"/>
        <v>0</v>
      </c>
      <c r="BM55" s="381">
        <f t="shared" ca="1" si="113"/>
        <v>0</v>
      </c>
      <c r="BN55" s="381">
        <f t="shared" ca="1" si="114"/>
        <v>0</v>
      </c>
      <c r="BO55" s="381">
        <f t="shared" ca="1" si="115"/>
        <v>0</v>
      </c>
      <c r="BP55" s="397">
        <f t="shared" ca="1" si="116"/>
        <v>0</v>
      </c>
      <c r="BQ55" s="305"/>
      <c r="BR55" s="312" t="str">
        <f t="shared" ca="1" si="117"/>
        <v/>
      </c>
      <c r="BS55" s="381" t="str">
        <f t="shared" ca="1" si="41"/>
        <v/>
      </c>
      <c r="BT55" s="381" t="str">
        <f t="shared" ca="1" si="42"/>
        <v/>
      </c>
      <c r="BU55" s="397" t="str">
        <f t="shared" ca="1" si="43"/>
        <v/>
      </c>
      <c r="BV55" s="305"/>
      <c r="BW55" s="312" t="str">
        <f t="shared" ca="1" si="118"/>
        <v/>
      </c>
      <c r="BX55" s="381" t="str">
        <f t="shared" ca="1" si="45"/>
        <v/>
      </c>
      <c r="BY55" s="397" t="str">
        <f t="shared" ca="1" si="46"/>
        <v/>
      </c>
      <c r="BZ55" s="305"/>
      <c r="CA55" s="393" t="str">
        <f t="shared" ca="1" si="47"/>
        <v/>
      </c>
      <c r="CB55" s="381" t="str">
        <f t="shared" ca="1" si="48"/>
        <v/>
      </c>
      <c r="CC55" s="381" t="str">
        <f t="shared" ca="1" si="49"/>
        <v/>
      </c>
      <c r="CD55" s="147" t="str">
        <f t="shared" ca="1" si="50"/>
        <v>--</v>
      </c>
      <c r="CG55" s="312" t="s">
        <v>382</v>
      </c>
      <c r="CH55" s="382" t="e">
        <f t="shared" ref="CH55:CJ59" ca="1" si="143">CH43-CH31</f>
        <v>#DIV/0!</v>
      </c>
      <c r="CI55" s="313" t="s">
        <v>388</v>
      </c>
      <c r="CJ55" s="382" t="e">
        <f t="shared" ca="1" si="143"/>
        <v>#DIV/0!</v>
      </c>
      <c r="CK55" s="313" t="s">
        <v>396</v>
      </c>
      <c r="CL55" s="382" t="e">
        <f t="shared" ref="CL55:CN55" ca="1" si="144">CL43-CL31</f>
        <v>#DIV/0!</v>
      </c>
      <c r="CM55" s="313" t="s">
        <v>399</v>
      </c>
      <c r="CN55" s="386" t="e">
        <f t="shared" ca="1" si="144"/>
        <v>#DIV/0!</v>
      </c>
      <c r="CQ55" s="393">
        <f t="shared" ca="1" si="120"/>
        <v>0</v>
      </c>
      <c r="CR55" s="381">
        <f t="shared" ca="1" si="62"/>
        <v>0</v>
      </c>
      <c r="CS55" s="397">
        <f t="shared" ca="1" si="63"/>
        <v>0</v>
      </c>
      <c r="CU55" s="296">
        <f t="shared" ca="1" si="65"/>
        <v>0</v>
      </c>
      <c r="CV55" s="297" t="str">
        <f t="shared" ca="1" si="142"/>
        <v/>
      </c>
      <c r="CW55" s="297" t="str">
        <f t="shared" ca="1" si="142"/>
        <v/>
      </c>
      <c r="CX55" s="297" t="str">
        <f t="shared" ca="1" si="142"/>
        <v/>
      </c>
      <c r="CY55" s="297" t="str">
        <f t="shared" ca="1" si="142"/>
        <v/>
      </c>
      <c r="CZ55" s="297" t="str">
        <f t="shared" ca="1" si="142"/>
        <v/>
      </c>
      <c r="DA55" s="297" t="str">
        <f t="shared" ca="1" si="142"/>
        <v/>
      </c>
      <c r="DB55" s="297" t="str">
        <f t="shared" ca="1" si="142"/>
        <v/>
      </c>
      <c r="DC55" s="297" t="str">
        <f t="shared" ca="1" si="142"/>
        <v/>
      </c>
      <c r="DD55" s="297" t="str">
        <f t="shared" ca="1" si="142"/>
        <v/>
      </c>
      <c r="DE55" s="297" t="str">
        <f t="shared" ca="1" si="142"/>
        <v/>
      </c>
      <c r="DF55" s="399" t="str">
        <f t="shared" ca="1" si="142"/>
        <v/>
      </c>
      <c r="DH55" s="403" t="str">
        <f t="shared" ca="1" si="121"/>
        <v/>
      </c>
      <c r="DI55" s="300" t="str">
        <f t="shared" ca="1" si="122"/>
        <v/>
      </c>
      <c r="DJ55" s="404">
        <f t="shared" ca="1" si="123"/>
        <v>0</v>
      </c>
      <c r="DK55" s="299" t="str">
        <f t="shared" ca="1" si="55"/>
        <v/>
      </c>
    </row>
    <row r="56" spans="1:115" ht="32.1" customHeight="1" x14ac:dyDescent="0.2">
      <c r="A56" s="312" t="str">
        <f t="shared" ca="1" si="124"/>
        <v/>
      </c>
      <c r="B56" s="313" t="str">
        <f t="shared" ca="1" si="124"/>
        <v/>
      </c>
      <c r="C56" s="371">
        <f t="shared" ca="1" si="99"/>
        <v>0</v>
      </c>
      <c r="D56" s="361" t="str">
        <f t="shared" ca="1" si="125"/>
        <v/>
      </c>
      <c r="E56" s="314" t="str">
        <f t="shared" ca="1" si="125"/>
        <v/>
      </c>
      <c r="F56" s="314" t="str">
        <f t="shared" ca="1" si="125"/>
        <v/>
      </c>
      <c r="G56" s="313" t="str">
        <f t="shared" ca="1" si="125"/>
        <v/>
      </c>
      <c r="H56" s="346" t="str">
        <f t="shared" ca="1" si="100"/>
        <v>---</v>
      </c>
      <c r="I56" s="312" t="str">
        <f t="shared" ca="1" si="126"/>
        <v/>
      </c>
      <c r="J56" s="313" t="str">
        <f t="shared" ca="1" si="126"/>
        <v/>
      </c>
      <c r="K56" s="313" t="str">
        <f t="shared" ca="1" si="126"/>
        <v/>
      </c>
      <c r="L56" s="321" t="str">
        <f t="shared" ca="1" si="101"/>
        <v>---</v>
      </c>
      <c r="M56" s="457" t="str">
        <f t="shared" ca="1" si="56"/>
        <v/>
      </c>
      <c r="N56" s="316" t="str">
        <f t="shared" ca="1" si="127"/>
        <v/>
      </c>
      <c r="O56" s="313" t="str">
        <f t="shared" ca="1" si="127"/>
        <v/>
      </c>
      <c r="P56" s="321" t="str">
        <f t="shared" ca="1" si="102"/>
        <v>---</v>
      </c>
      <c r="Q56" s="368" t="str">
        <f t="shared" ca="1" si="128"/>
        <v/>
      </c>
      <c r="R56" s="317" t="str">
        <f t="shared" ca="1" si="128"/>
        <v/>
      </c>
      <c r="S56" s="321" t="str">
        <f t="shared" ca="1" si="103"/>
        <v>---</v>
      </c>
      <c r="T56" s="430" t="str">
        <f t="shared" ca="1" si="104"/>
        <v/>
      </c>
      <c r="U56" s="321" t="str">
        <f t="shared" ca="1" si="11"/>
        <v>---</v>
      </c>
      <c r="V56" s="364" t="str">
        <f t="shared" ca="1" si="129"/>
        <v/>
      </c>
      <c r="W56" s="318" t="str">
        <f t="shared" ca="1" si="129"/>
        <v/>
      </c>
      <c r="X56" s="318" t="str">
        <f t="shared" ca="1" si="129"/>
        <v/>
      </c>
      <c r="Y56" s="321" t="str">
        <f t="shared" ca="1" si="105"/>
        <v>---</v>
      </c>
      <c r="Z56" s="312" t="str">
        <f t="shared" ca="1" si="106"/>
        <v/>
      </c>
      <c r="AA56" s="313" t="str">
        <f t="shared" ca="1" si="57"/>
        <v>--</v>
      </c>
      <c r="AB56" s="315" t="str">
        <f t="shared" ca="1" si="107"/>
        <v>---</v>
      </c>
      <c r="AC56" s="321" t="str">
        <f t="shared" ca="1" si="91"/>
        <v>---</v>
      </c>
      <c r="AD56" s="361" t="str">
        <f t="shared" ca="1" si="141"/>
        <v/>
      </c>
      <c r="AE56" s="358" t="str">
        <f t="shared" ca="1" si="141"/>
        <v/>
      </c>
      <c r="AF56" s="312" t="str">
        <f t="shared" ca="1" si="141"/>
        <v/>
      </c>
      <c r="AG56" s="313" t="str">
        <f t="shared" ca="1" si="141"/>
        <v/>
      </c>
      <c r="AH56" s="313" t="str">
        <f t="shared" ca="1" si="141"/>
        <v/>
      </c>
      <c r="AI56" s="313" t="str">
        <f t="shared" ca="1" si="18"/>
        <v/>
      </c>
      <c r="AJ56" s="319">
        <f t="shared" ca="1" si="108"/>
        <v>0</v>
      </c>
      <c r="AK56" s="321" t="str">
        <f ca="1">IF(AJ56=0,"---",(IF(((VLOOKUP(AF56,AuE_Vorgaben!G$25:H$27,2,TRUE))&gt;AJ56),"ok","?")))</f>
        <v>---</v>
      </c>
      <c r="AL56" s="312" t="str">
        <f t="shared" ca="1" si="131"/>
        <v/>
      </c>
      <c r="AM56" s="313" t="str">
        <f t="shared" ca="1" si="131"/>
        <v/>
      </c>
      <c r="AN56" s="313" t="str">
        <f t="shared" ca="1" si="131"/>
        <v/>
      </c>
      <c r="AO56" s="313" t="str">
        <f t="shared" ca="1" si="58"/>
        <v/>
      </c>
      <c r="AP56" s="313" t="str">
        <f t="shared" ca="1" si="21"/>
        <v/>
      </c>
      <c r="AQ56" s="313" t="str">
        <f t="shared" ca="1" si="132"/>
        <v/>
      </c>
      <c r="AR56" s="313" t="str">
        <f t="shared" ca="1" si="132"/>
        <v/>
      </c>
      <c r="AS56" s="313" t="str">
        <f t="shared" ca="1" si="59"/>
        <v/>
      </c>
      <c r="AT56" s="320">
        <f t="shared" ca="1" si="109"/>
        <v>0</v>
      </c>
      <c r="AU56" s="321" t="str">
        <f t="shared" ca="1" si="60"/>
        <v>---</v>
      </c>
      <c r="AV56" s="312" t="str">
        <f t="shared" ca="1" si="133"/>
        <v/>
      </c>
      <c r="AW56" s="313" t="str">
        <f t="shared" ca="1" si="133"/>
        <v/>
      </c>
      <c r="AX56" s="320" t="str">
        <f t="shared" ca="1" si="25"/>
        <v/>
      </c>
      <c r="AY56" s="321" t="str">
        <f t="shared" ca="1" si="26"/>
        <v>---</v>
      </c>
      <c r="AZ56" s="355">
        <f t="shared" ca="1" si="27"/>
        <v>0</v>
      </c>
      <c r="BA56" s="321" t="str">
        <f t="shared" ca="1" si="28"/>
        <v>---</v>
      </c>
      <c r="BB56" s="352" t="str">
        <f t="shared" ca="1" si="29"/>
        <v/>
      </c>
      <c r="BC56" s="321" t="str">
        <f t="shared" ca="1" si="61"/>
        <v>---</v>
      </c>
      <c r="BD56" s="349" t="str">
        <f t="shared" ca="1" si="110"/>
        <v/>
      </c>
      <c r="BE56" s="315" t="str">
        <f t="shared" ca="1" si="31"/>
        <v>---</v>
      </c>
      <c r="BF56" s="320" t="str">
        <f t="shared" ca="1" si="111"/>
        <v/>
      </c>
      <c r="BG56" s="321" t="str">
        <f t="shared" ca="1" si="33"/>
        <v>---</v>
      </c>
      <c r="BI56" s="379" t="s">
        <v>192</v>
      </c>
      <c r="BK56" s="393">
        <f t="shared" ca="1" si="112"/>
        <v>0</v>
      </c>
      <c r="BL56" s="381">
        <f t="shared" ca="1" si="35"/>
        <v>0</v>
      </c>
      <c r="BM56" s="381">
        <f t="shared" ca="1" si="113"/>
        <v>0</v>
      </c>
      <c r="BN56" s="381">
        <f t="shared" ca="1" si="114"/>
        <v>0</v>
      </c>
      <c r="BO56" s="381">
        <f t="shared" ca="1" si="115"/>
        <v>0</v>
      </c>
      <c r="BP56" s="397">
        <f t="shared" ca="1" si="116"/>
        <v>0</v>
      </c>
      <c r="BQ56" s="305"/>
      <c r="BR56" s="312" t="str">
        <f t="shared" ca="1" si="117"/>
        <v/>
      </c>
      <c r="BS56" s="381" t="str">
        <f t="shared" ca="1" si="41"/>
        <v/>
      </c>
      <c r="BT56" s="381" t="str">
        <f t="shared" ca="1" si="42"/>
        <v/>
      </c>
      <c r="BU56" s="397" t="str">
        <f t="shared" ca="1" si="43"/>
        <v/>
      </c>
      <c r="BV56" s="305"/>
      <c r="BW56" s="312" t="str">
        <f t="shared" ca="1" si="118"/>
        <v/>
      </c>
      <c r="BX56" s="381" t="str">
        <f t="shared" ca="1" si="45"/>
        <v/>
      </c>
      <c r="BY56" s="397" t="str">
        <f t="shared" ca="1" si="46"/>
        <v/>
      </c>
      <c r="BZ56" s="305"/>
      <c r="CA56" s="393" t="str">
        <f t="shared" ca="1" si="47"/>
        <v/>
      </c>
      <c r="CB56" s="381" t="str">
        <f t="shared" ca="1" si="48"/>
        <v/>
      </c>
      <c r="CC56" s="381" t="str">
        <f t="shared" ca="1" si="49"/>
        <v/>
      </c>
      <c r="CD56" s="147" t="str">
        <f t="shared" ca="1" si="50"/>
        <v>--</v>
      </c>
      <c r="CG56" s="312" t="s">
        <v>383</v>
      </c>
      <c r="CH56" s="382" t="e">
        <f t="shared" ca="1" si="143"/>
        <v>#DIV/0!</v>
      </c>
      <c r="CI56" s="313" t="s">
        <v>389</v>
      </c>
      <c r="CJ56" s="382" t="e">
        <f t="shared" ca="1" si="143"/>
        <v>#DIV/0!</v>
      </c>
      <c r="CK56" s="313" t="s">
        <v>397</v>
      </c>
      <c r="CL56" s="382" t="e">
        <f t="shared" ref="CL56:CN56" ca="1" si="145">CL44-CL32</f>
        <v>#DIV/0!</v>
      </c>
      <c r="CM56" s="313" t="s">
        <v>400</v>
      </c>
      <c r="CN56" s="386" t="e">
        <f t="shared" ca="1" si="145"/>
        <v>#DIV/0!</v>
      </c>
      <c r="CQ56" s="393">
        <f t="shared" ca="1" si="120"/>
        <v>0</v>
      </c>
      <c r="CR56" s="381">
        <f t="shared" ca="1" si="62"/>
        <v>0</v>
      </c>
      <c r="CS56" s="397">
        <f t="shared" ca="1" si="63"/>
        <v>0</v>
      </c>
      <c r="CU56" s="296">
        <f t="shared" ca="1" si="65"/>
        <v>0</v>
      </c>
      <c r="CV56" s="297" t="str">
        <f t="shared" ca="1" si="142"/>
        <v/>
      </c>
      <c r="CW56" s="297" t="str">
        <f t="shared" ca="1" si="142"/>
        <v/>
      </c>
      <c r="CX56" s="297" t="str">
        <f t="shared" ca="1" si="142"/>
        <v/>
      </c>
      <c r="CY56" s="297" t="str">
        <f t="shared" ca="1" si="142"/>
        <v/>
      </c>
      <c r="CZ56" s="297" t="str">
        <f t="shared" ca="1" si="142"/>
        <v/>
      </c>
      <c r="DA56" s="297" t="str">
        <f t="shared" ca="1" si="142"/>
        <v/>
      </c>
      <c r="DB56" s="297" t="str">
        <f t="shared" ca="1" si="142"/>
        <v/>
      </c>
      <c r="DC56" s="297" t="str">
        <f t="shared" ca="1" si="142"/>
        <v/>
      </c>
      <c r="DD56" s="297" t="str">
        <f t="shared" ca="1" si="142"/>
        <v/>
      </c>
      <c r="DE56" s="297" t="str">
        <f t="shared" ca="1" si="142"/>
        <v/>
      </c>
      <c r="DF56" s="399" t="str">
        <f t="shared" ca="1" si="142"/>
        <v/>
      </c>
      <c r="DH56" s="403" t="str">
        <f t="shared" ca="1" si="121"/>
        <v/>
      </c>
      <c r="DI56" s="300" t="str">
        <f t="shared" ca="1" si="122"/>
        <v/>
      </c>
      <c r="DJ56" s="404">
        <f t="shared" ca="1" si="123"/>
        <v>0</v>
      </c>
      <c r="DK56" s="299" t="str">
        <f t="shared" ca="1" si="55"/>
        <v/>
      </c>
    </row>
    <row r="57" spans="1:115" ht="32.1" customHeight="1" x14ac:dyDescent="0.2">
      <c r="A57" s="312" t="str">
        <f t="shared" ca="1" si="124"/>
        <v/>
      </c>
      <c r="B57" s="313" t="str">
        <f t="shared" ca="1" si="124"/>
        <v/>
      </c>
      <c r="C57" s="371">
        <f t="shared" ca="1" si="99"/>
        <v>0</v>
      </c>
      <c r="D57" s="361" t="str">
        <f t="shared" ca="1" si="125"/>
        <v/>
      </c>
      <c r="E57" s="314" t="str">
        <f t="shared" ca="1" si="125"/>
        <v/>
      </c>
      <c r="F57" s="314" t="str">
        <f t="shared" ca="1" si="125"/>
        <v/>
      </c>
      <c r="G57" s="313" t="str">
        <f t="shared" ca="1" si="125"/>
        <v/>
      </c>
      <c r="H57" s="346" t="str">
        <f t="shared" ca="1" si="100"/>
        <v>---</v>
      </c>
      <c r="I57" s="312" t="str">
        <f t="shared" ca="1" si="126"/>
        <v/>
      </c>
      <c r="J57" s="313" t="str">
        <f t="shared" ca="1" si="126"/>
        <v/>
      </c>
      <c r="K57" s="313" t="str">
        <f t="shared" ca="1" si="126"/>
        <v/>
      </c>
      <c r="L57" s="321" t="str">
        <f t="shared" ca="1" si="101"/>
        <v>---</v>
      </c>
      <c r="M57" s="457" t="str">
        <f t="shared" ca="1" si="56"/>
        <v/>
      </c>
      <c r="N57" s="316" t="str">
        <f t="shared" ca="1" si="127"/>
        <v/>
      </c>
      <c r="O57" s="313" t="str">
        <f t="shared" ca="1" si="127"/>
        <v/>
      </c>
      <c r="P57" s="321" t="str">
        <f t="shared" ca="1" si="102"/>
        <v>---</v>
      </c>
      <c r="Q57" s="368" t="str">
        <f t="shared" ca="1" si="128"/>
        <v/>
      </c>
      <c r="R57" s="317" t="str">
        <f t="shared" ca="1" si="128"/>
        <v/>
      </c>
      <c r="S57" s="321" t="str">
        <f t="shared" ca="1" si="103"/>
        <v>---</v>
      </c>
      <c r="T57" s="430" t="str">
        <f t="shared" ca="1" si="104"/>
        <v/>
      </c>
      <c r="U57" s="321" t="str">
        <f t="shared" ca="1" si="11"/>
        <v>---</v>
      </c>
      <c r="V57" s="364" t="str">
        <f t="shared" ca="1" si="129"/>
        <v/>
      </c>
      <c r="W57" s="318" t="str">
        <f t="shared" ca="1" si="129"/>
        <v/>
      </c>
      <c r="X57" s="318" t="str">
        <f t="shared" ca="1" si="129"/>
        <v/>
      </c>
      <c r="Y57" s="321" t="str">
        <f t="shared" ca="1" si="105"/>
        <v>---</v>
      </c>
      <c r="Z57" s="312" t="str">
        <f t="shared" ca="1" si="106"/>
        <v/>
      </c>
      <c r="AA57" s="313" t="str">
        <f t="shared" ca="1" si="57"/>
        <v>--</v>
      </c>
      <c r="AB57" s="315" t="str">
        <f t="shared" ca="1" si="107"/>
        <v>---</v>
      </c>
      <c r="AC57" s="321" t="str">
        <f t="shared" ca="1" si="91"/>
        <v>---</v>
      </c>
      <c r="AD57" s="361" t="str">
        <f t="shared" ca="1" si="141"/>
        <v/>
      </c>
      <c r="AE57" s="358" t="str">
        <f t="shared" ca="1" si="141"/>
        <v/>
      </c>
      <c r="AF57" s="312" t="str">
        <f t="shared" ca="1" si="141"/>
        <v/>
      </c>
      <c r="AG57" s="313" t="str">
        <f t="shared" ca="1" si="141"/>
        <v/>
      </c>
      <c r="AH57" s="313" t="str">
        <f t="shared" ca="1" si="141"/>
        <v/>
      </c>
      <c r="AI57" s="313" t="str">
        <f t="shared" ca="1" si="18"/>
        <v/>
      </c>
      <c r="AJ57" s="319">
        <f t="shared" ca="1" si="108"/>
        <v>0</v>
      </c>
      <c r="AK57" s="321" t="str">
        <f ca="1">IF(AJ57=0,"---",(IF(((VLOOKUP(AF57,AuE_Vorgaben!G$25:H$27,2,TRUE))&gt;AJ57),"ok","?")))</f>
        <v>---</v>
      </c>
      <c r="AL57" s="312" t="str">
        <f t="shared" ca="1" si="131"/>
        <v/>
      </c>
      <c r="AM57" s="313" t="str">
        <f t="shared" ca="1" si="131"/>
        <v/>
      </c>
      <c r="AN57" s="313" t="str">
        <f t="shared" ca="1" si="131"/>
        <v/>
      </c>
      <c r="AO57" s="313" t="str">
        <f t="shared" ca="1" si="58"/>
        <v/>
      </c>
      <c r="AP57" s="313" t="str">
        <f t="shared" ca="1" si="21"/>
        <v/>
      </c>
      <c r="AQ57" s="313" t="str">
        <f t="shared" ca="1" si="132"/>
        <v/>
      </c>
      <c r="AR57" s="313" t="str">
        <f t="shared" ca="1" si="132"/>
        <v/>
      </c>
      <c r="AS57" s="313" t="str">
        <f t="shared" ca="1" si="59"/>
        <v/>
      </c>
      <c r="AT57" s="320">
        <f t="shared" ca="1" si="109"/>
        <v>0</v>
      </c>
      <c r="AU57" s="321" t="str">
        <f t="shared" ca="1" si="60"/>
        <v>---</v>
      </c>
      <c r="AV57" s="312" t="str">
        <f t="shared" ca="1" si="133"/>
        <v/>
      </c>
      <c r="AW57" s="313" t="str">
        <f t="shared" ca="1" si="133"/>
        <v/>
      </c>
      <c r="AX57" s="320" t="str">
        <f t="shared" ca="1" si="25"/>
        <v/>
      </c>
      <c r="AY57" s="321" t="str">
        <f t="shared" ca="1" si="26"/>
        <v>---</v>
      </c>
      <c r="AZ57" s="355">
        <f t="shared" ca="1" si="27"/>
        <v>0</v>
      </c>
      <c r="BA57" s="321" t="str">
        <f t="shared" ca="1" si="28"/>
        <v>---</v>
      </c>
      <c r="BB57" s="352" t="str">
        <f t="shared" ca="1" si="29"/>
        <v/>
      </c>
      <c r="BC57" s="321" t="str">
        <f t="shared" ca="1" si="61"/>
        <v>---</v>
      </c>
      <c r="BD57" s="349" t="str">
        <f t="shared" ca="1" si="110"/>
        <v/>
      </c>
      <c r="BE57" s="315" t="str">
        <f t="shared" ca="1" si="31"/>
        <v>---</v>
      </c>
      <c r="BF57" s="320" t="str">
        <f t="shared" ca="1" si="111"/>
        <v/>
      </c>
      <c r="BG57" s="321" t="str">
        <f t="shared" ca="1" si="33"/>
        <v>---</v>
      </c>
      <c r="BI57" s="379" t="s">
        <v>193</v>
      </c>
      <c r="BK57" s="393">
        <f t="shared" ca="1" si="112"/>
        <v>0</v>
      </c>
      <c r="BL57" s="381">
        <f t="shared" ca="1" si="35"/>
        <v>0</v>
      </c>
      <c r="BM57" s="381">
        <f t="shared" ca="1" si="113"/>
        <v>0</v>
      </c>
      <c r="BN57" s="381">
        <f t="shared" ca="1" si="114"/>
        <v>0</v>
      </c>
      <c r="BO57" s="381">
        <f t="shared" ca="1" si="115"/>
        <v>0</v>
      </c>
      <c r="BP57" s="397">
        <f t="shared" ca="1" si="116"/>
        <v>0</v>
      </c>
      <c r="BQ57" s="305"/>
      <c r="BR57" s="312" t="str">
        <f t="shared" ca="1" si="117"/>
        <v/>
      </c>
      <c r="BS57" s="381" t="str">
        <f t="shared" ca="1" si="41"/>
        <v/>
      </c>
      <c r="BT57" s="381" t="str">
        <f t="shared" ca="1" si="42"/>
        <v/>
      </c>
      <c r="BU57" s="397" t="str">
        <f t="shared" ca="1" si="43"/>
        <v/>
      </c>
      <c r="BV57" s="305"/>
      <c r="BW57" s="312" t="str">
        <f t="shared" ca="1" si="118"/>
        <v/>
      </c>
      <c r="BX57" s="381" t="str">
        <f t="shared" ca="1" si="45"/>
        <v/>
      </c>
      <c r="BY57" s="397" t="str">
        <f t="shared" ca="1" si="46"/>
        <v/>
      </c>
      <c r="BZ57" s="305"/>
      <c r="CA57" s="393" t="str">
        <f t="shared" ca="1" si="47"/>
        <v/>
      </c>
      <c r="CB57" s="381" t="str">
        <f t="shared" ca="1" si="48"/>
        <v/>
      </c>
      <c r="CC57" s="381" t="str">
        <f t="shared" ca="1" si="49"/>
        <v/>
      </c>
      <c r="CD57" s="147" t="str">
        <f t="shared" ca="1" si="50"/>
        <v>--</v>
      </c>
      <c r="CG57" s="312" t="s">
        <v>384</v>
      </c>
      <c r="CH57" s="382" t="e">
        <f t="shared" ca="1" si="143"/>
        <v>#DIV/0!</v>
      </c>
      <c r="CI57" s="313" t="s">
        <v>390</v>
      </c>
      <c r="CJ57" s="382" t="e">
        <f t="shared" ca="1" si="143"/>
        <v>#DIV/0!</v>
      </c>
      <c r="CK57" s="313" t="s">
        <v>398</v>
      </c>
      <c r="CL57" s="382" t="e">
        <f t="shared" ref="CL57:CN57" ca="1" si="146">CL45-CL33</f>
        <v>#DIV/0!</v>
      </c>
      <c r="CM57" s="313" t="s">
        <v>401</v>
      </c>
      <c r="CN57" s="386" t="e">
        <f t="shared" ca="1" si="146"/>
        <v>#DIV/0!</v>
      </c>
      <c r="CQ57" s="393">
        <f t="shared" ca="1" si="120"/>
        <v>0</v>
      </c>
      <c r="CR57" s="381">
        <f t="shared" ca="1" si="62"/>
        <v>0</v>
      </c>
      <c r="CS57" s="397">
        <f t="shared" ca="1" si="63"/>
        <v>0</v>
      </c>
      <c r="CU57" s="296">
        <f t="shared" ca="1" si="65"/>
        <v>0</v>
      </c>
      <c r="CV57" s="297" t="str">
        <f t="shared" ca="1" si="142"/>
        <v/>
      </c>
      <c r="CW57" s="297" t="str">
        <f t="shared" ca="1" si="142"/>
        <v/>
      </c>
      <c r="CX57" s="297" t="str">
        <f t="shared" ca="1" si="142"/>
        <v/>
      </c>
      <c r="CY57" s="297" t="str">
        <f t="shared" ca="1" si="142"/>
        <v/>
      </c>
      <c r="CZ57" s="297" t="str">
        <f t="shared" ca="1" si="142"/>
        <v/>
      </c>
      <c r="DA57" s="297" t="str">
        <f t="shared" ca="1" si="142"/>
        <v/>
      </c>
      <c r="DB57" s="297" t="str">
        <f t="shared" ca="1" si="142"/>
        <v/>
      </c>
      <c r="DC57" s="297" t="str">
        <f t="shared" ca="1" si="142"/>
        <v/>
      </c>
      <c r="DD57" s="297" t="str">
        <f t="shared" ca="1" si="142"/>
        <v/>
      </c>
      <c r="DE57" s="297" t="str">
        <f t="shared" ca="1" si="142"/>
        <v/>
      </c>
      <c r="DF57" s="399" t="str">
        <f t="shared" ca="1" si="142"/>
        <v/>
      </c>
      <c r="DH57" s="403" t="str">
        <f t="shared" ca="1" si="121"/>
        <v/>
      </c>
      <c r="DI57" s="300" t="str">
        <f t="shared" ca="1" si="122"/>
        <v/>
      </c>
      <c r="DJ57" s="404">
        <f t="shared" ca="1" si="123"/>
        <v>0</v>
      </c>
      <c r="DK57" s="299" t="str">
        <f t="shared" ca="1" si="55"/>
        <v/>
      </c>
    </row>
    <row r="58" spans="1:115" ht="32.1" customHeight="1" x14ac:dyDescent="0.2">
      <c r="A58" s="312" t="str">
        <f t="shared" ca="1" si="124"/>
        <v/>
      </c>
      <c r="B58" s="313" t="str">
        <f t="shared" ca="1" si="124"/>
        <v/>
      </c>
      <c r="C58" s="371">
        <f t="shared" ca="1" si="99"/>
        <v>0</v>
      </c>
      <c r="D58" s="361" t="str">
        <f t="shared" ca="1" si="125"/>
        <v/>
      </c>
      <c r="E58" s="314" t="str">
        <f t="shared" ca="1" si="125"/>
        <v/>
      </c>
      <c r="F58" s="314" t="str">
        <f t="shared" ca="1" si="125"/>
        <v/>
      </c>
      <c r="G58" s="313" t="str">
        <f t="shared" ca="1" si="125"/>
        <v/>
      </c>
      <c r="H58" s="346" t="str">
        <f t="shared" ca="1" si="100"/>
        <v>---</v>
      </c>
      <c r="I58" s="312" t="str">
        <f t="shared" ca="1" si="126"/>
        <v/>
      </c>
      <c r="J58" s="313" t="str">
        <f t="shared" ca="1" si="126"/>
        <v/>
      </c>
      <c r="K58" s="313" t="str">
        <f t="shared" ca="1" si="126"/>
        <v/>
      </c>
      <c r="L58" s="321" t="str">
        <f t="shared" ca="1" si="101"/>
        <v>---</v>
      </c>
      <c r="M58" s="457" t="str">
        <f t="shared" ca="1" si="56"/>
        <v/>
      </c>
      <c r="N58" s="316" t="str">
        <f t="shared" ca="1" si="127"/>
        <v/>
      </c>
      <c r="O58" s="313" t="str">
        <f t="shared" ca="1" si="127"/>
        <v/>
      </c>
      <c r="P58" s="321" t="str">
        <f t="shared" ca="1" si="102"/>
        <v>---</v>
      </c>
      <c r="Q58" s="368" t="str">
        <f t="shared" ca="1" si="128"/>
        <v/>
      </c>
      <c r="R58" s="317" t="str">
        <f t="shared" ca="1" si="128"/>
        <v/>
      </c>
      <c r="S58" s="321" t="str">
        <f t="shared" ca="1" si="103"/>
        <v>---</v>
      </c>
      <c r="T58" s="430" t="str">
        <f t="shared" ca="1" si="104"/>
        <v/>
      </c>
      <c r="U58" s="321" t="str">
        <f t="shared" ca="1" si="11"/>
        <v>---</v>
      </c>
      <c r="V58" s="364" t="str">
        <f t="shared" ca="1" si="129"/>
        <v/>
      </c>
      <c r="W58" s="318" t="str">
        <f t="shared" ca="1" si="129"/>
        <v/>
      </c>
      <c r="X58" s="318" t="str">
        <f t="shared" ca="1" si="129"/>
        <v/>
      </c>
      <c r="Y58" s="321" t="str">
        <f t="shared" ca="1" si="105"/>
        <v>---</v>
      </c>
      <c r="Z58" s="312" t="str">
        <f t="shared" ca="1" si="106"/>
        <v/>
      </c>
      <c r="AA58" s="313" t="str">
        <f t="shared" ca="1" si="57"/>
        <v>--</v>
      </c>
      <c r="AB58" s="315" t="str">
        <f t="shared" ca="1" si="107"/>
        <v>---</v>
      </c>
      <c r="AC58" s="321" t="str">
        <f t="shared" ca="1" si="91"/>
        <v>---</v>
      </c>
      <c r="AD58" s="361" t="str">
        <f t="shared" ca="1" si="141"/>
        <v/>
      </c>
      <c r="AE58" s="358" t="str">
        <f t="shared" ca="1" si="141"/>
        <v/>
      </c>
      <c r="AF58" s="312" t="str">
        <f t="shared" ca="1" si="141"/>
        <v/>
      </c>
      <c r="AG58" s="313" t="str">
        <f t="shared" ca="1" si="141"/>
        <v/>
      </c>
      <c r="AH58" s="313" t="str">
        <f t="shared" ca="1" si="141"/>
        <v/>
      </c>
      <c r="AI58" s="313" t="str">
        <f t="shared" ca="1" si="18"/>
        <v/>
      </c>
      <c r="AJ58" s="319">
        <f t="shared" ca="1" si="108"/>
        <v>0</v>
      </c>
      <c r="AK58" s="321" t="str">
        <f ca="1">IF(AJ58=0,"---",(IF(((VLOOKUP(AF58,AuE_Vorgaben!G$25:H$27,2,TRUE))&gt;AJ58),"ok","?")))</f>
        <v>---</v>
      </c>
      <c r="AL58" s="312" t="str">
        <f t="shared" ca="1" si="131"/>
        <v/>
      </c>
      <c r="AM58" s="313" t="str">
        <f t="shared" ca="1" si="131"/>
        <v/>
      </c>
      <c r="AN58" s="313" t="str">
        <f t="shared" ca="1" si="131"/>
        <v/>
      </c>
      <c r="AO58" s="313" t="str">
        <f t="shared" ca="1" si="58"/>
        <v/>
      </c>
      <c r="AP58" s="313" t="str">
        <f t="shared" ca="1" si="21"/>
        <v/>
      </c>
      <c r="AQ58" s="313" t="str">
        <f t="shared" ca="1" si="132"/>
        <v/>
      </c>
      <c r="AR58" s="313" t="str">
        <f t="shared" ca="1" si="132"/>
        <v/>
      </c>
      <c r="AS58" s="313" t="str">
        <f t="shared" ca="1" si="59"/>
        <v/>
      </c>
      <c r="AT58" s="320">
        <f t="shared" ca="1" si="109"/>
        <v>0</v>
      </c>
      <c r="AU58" s="321" t="str">
        <f t="shared" ca="1" si="60"/>
        <v>---</v>
      </c>
      <c r="AV58" s="312" t="str">
        <f t="shared" ca="1" si="133"/>
        <v/>
      </c>
      <c r="AW58" s="313" t="str">
        <f t="shared" ca="1" si="133"/>
        <v/>
      </c>
      <c r="AX58" s="320" t="str">
        <f t="shared" ca="1" si="25"/>
        <v/>
      </c>
      <c r="AY58" s="321" t="str">
        <f t="shared" ca="1" si="26"/>
        <v>---</v>
      </c>
      <c r="AZ58" s="355">
        <f t="shared" ca="1" si="27"/>
        <v>0</v>
      </c>
      <c r="BA58" s="321" t="str">
        <f t="shared" ca="1" si="28"/>
        <v>---</v>
      </c>
      <c r="BB58" s="352" t="str">
        <f t="shared" ca="1" si="29"/>
        <v/>
      </c>
      <c r="BC58" s="321" t="str">
        <f t="shared" ca="1" si="61"/>
        <v>---</v>
      </c>
      <c r="BD58" s="349" t="str">
        <f t="shared" ca="1" si="110"/>
        <v/>
      </c>
      <c r="BE58" s="315" t="str">
        <f t="shared" ca="1" si="31"/>
        <v>---</v>
      </c>
      <c r="BF58" s="320" t="str">
        <f t="shared" ca="1" si="111"/>
        <v/>
      </c>
      <c r="BG58" s="321" t="str">
        <f t="shared" ca="1" si="33"/>
        <v>---</v>
      </c>
      <c r="BI58" s="379" t="s">
        <v>194</v>
      </c>
      <c r="BK58" s="393">
        <f t="shared" ca="1" si="112"/>
        <v>0</v>
      </c>
      <c r="BL58" s="381">
        <f t="shared" ca="1" si="35"/>
        <v>0</v>
      </c>
      <c r="BM58" s="381">
        <f t="shared" ca="1" si="113"/>
        <v>0</v>
      </c>
      <c r="BN58" s="381">
        <f t="shared" ca="1" si="114"/>
        <v>0</v>
      </c>
      <c r="BO58" s="381">
        <f t="shared" ca="1" si="115"/>
        <v>0</v>
      </c>
      <c r="BP58" s="397">
        <f t="shared" ca="1" si="116"/>
        <v>0</v>
      </c>
      <c r="BQ58" s="305"/>
      <c r="BR58" s="312" t="str">
        <f t="shared" ca="1" si="117"/>
        <v/>
      </c>
      <c r="BS58" s="381" t="str">
        <f t="shared" ca="1" si="41"/>
        <v/>
      </c>
      <c r="BT58" s="381" t="str">
        <f t="shared" ca="1" si="42"/>
        <v/>
      </c>
      <c r="BU58" s="397" t="str">
        <f t="shared" ca="1" si="43"/>
        <v/>
      </c>
      <c r="BV58" s="305"/>
      <c r="BW58" s="312" t="str">
        <f t="shared" ca="1" si="118"/>
        <v/>
      </c>
      <c r="BX58" s="381" t="str">
        <f t="shared" ca="1" si="45"/>
        <v/>
      </c>
      <c r="BY58" s="397" t="str">
        <f t="shared" ca="1" si="46"/>
        <v/>
      </c>
      <c r="BZ58" s="305"/>
      <c r="CA58" s="393" t="str">
        <f t="shared" ca="1" si="47"/>
        <v/>
      </c>
      <c r="CB58" s="381" t="str">
        <f t="shared" ca="1" si="48"/>
        <v/>
      </c>
      <c r="CC58" s="381" t="str">
        <f t="shared" ca="1" si="49"/>
        <v/>
      </c>
      <c r="CD58" s="147" t="str">
        <f t="shared" ca="1" si="50"/>
        <v>--</v>
      </c>
      <c r="CG58" s="312" t="s">
        <v>385</v>
      </c>
      <c r="CH58" s="382" t="e">
        <f t="shared" ca="1" si="143"/>
        <v>#DIV/0!</v>
      </c>
      <c r="CI58" s="313" t="s">
        <v>391</v>
      </c>
      <c r="CJ58" s="382" t="e">
        <f t="shared" ca="1" si="143"/>
        <v>#DIV/0!</v>
      </c>
      <c r="CK58" s="313" t="s">
        <v>393</v>
      </c>
      <c r="CL58" s="382" t="e">
        <f t="shared" ref="CL58:CN58" ca="1" si="147">CL46-CL34</f>
        <v>#DIV/0!</v>
      </c>
      <c r="CM58" s="313" t="s">
        <v>402</v>
      </c>
      <c r="CN58" s="386" t="e">
        <f t="shared" ca="1" si="147"/>
        <v>#DIV/0!</v>
      </c>
      <c r="CQ58" s="393">
        <f t="shared" ca="1" si="120"/>
        <v>0</v>
      </c>
      <c r="CR58" s="381">
        <f t="shared" ca="1" si="62"/>
        <v>0</v>
      </c>
      <c r="CS58" s="397">
        <f t="shared" ca="1" si="63"/>
        <v>0</v>
      </c>
      <c r="CU58" s="296">
        <f t="shared" ca="1" si="65"/>
        <v>0</v>
      </c>
      <c r="CV58" s="297" t="str">
        <f t="shared" ca="1" si="142"/>
        <v/>
      </c>
      <c r="CW58" s="297" t="str">
        <f t="shared" ca="1" si="142"/>
        <v/>
      </c>
      <c r="CX58" s="297" t="str">
        <f t="shared" ca="1" si="142"/>
        <v/>
      </c>
      <c r="CY58" s="297" t="str">
        <f t="shared" ca="1" si="142"/>
        <v/>
      </c>
      <c r="CZ58" s="297" t="str">
        <f t="shared" ca="1" si="142"/>
        <v/>
      </c>
      <c r="DA58" s="297" t="str">
        <f t="shared" ca="1" si="142"/>
        <v/>
      </c>
      <c r="DB58" s="297" t="str">
        <f t="shared" ca="1" si="142"/>
        <v/>
      </c>
      <c r="DC58" s="297" t="str">
        <f t="shared" ca="1" si="142"/>
        <v/>
      </c>
      <c r="DD58" s="297" t="str">
        <f t="shared" ca="1" si="142"/>
        <v/>
      </c>
      <c r="DE58" s="297" t="str">
        <f t="shared" ca="1" si="142"/>
        <v/>
      </c>
      <c r="DF58" s="399" t="str">
        <f t="shared" ca="1" si="142"/>
        <v/>
      </c>
      <c r="DH58" s="403" t="str">
        <f t="shared" ca="1" si="121"/>
        <v/>
      </c>
      <c r="DI58" s="300" t="str">
        <f t="shared" ca="1" si="122"/>
        <v/>
      </c>
      <c r="DJ58" s="404">
        <f t="shared" ca="1" si="123"/>
        <v>0</v>
      </c>
      <c r="DK58" s="299" t="str">
        <f t="shared" ca="1" si="55"/>
        <v/>
      </c>
    </row>
    <row r="59" spans="1:115" ht="32.1" customHeight="1" thickBot="1" x14ac:dyDescent="0.25">
      <c r="A59" s="312" t="str">
        <f t="shared" ca="1" si="124"/>
        <v/>
      </c>
      <c r="B59" s="313" t="str">
        <f t="shared" ca="1" si="124"/>
        <v/>
      </c>
      <c r="C59" s="371">
        <f t="shared" ca="1" si="99"/>
        <v>0</v>
      </c>
      <c r="D59" s="361" t="str">
        <f t="shared" ca="1" si="125"/>
        <v/>
      </c>
      <c r="E59" s="314" t="str">
        <f t="shared" ca="1" si="125"/>
        <v/>
      </c>
      <c r="F59" s="314" t="str">
        <f t="shared" ca="1" si="125"/>
        <v/>
      </c>
      <c r="G59" s="313" t="str">
        <f t="shared" ca="1" si="125"/>
        <v/>
      </c>
      <c r="H59" s="346" t="str">
        <f t="shared" ca="1" si="100"/>
        <v>---</v>
      </c>
      <c r="I59" s="312" t="str">
        <f t="shared" ca="1" si="126"/>
        <v/>
      </c>
      <c r="J59" s="313" t="str">
        <f t="shared" ca="1" si="126"/>
        <v/>
      </c>
      <c r="K59" s="313" t="str">
        <f t="shared" ca="1" si="126"/>
        <v/>
      </c>
      <c r="L59" s="321" t="str">
        <f t="shared" ca="1" si="101"/>
        <v>---</v>
      </c>
      <c r="M59" s="457" t="str">
        <f t="shared" ca="1" si="56"/>
        <v/>
      </c>
      <c r="N59" s="316" t="str">
        <f t="shared" ca="1" si="127"/>
        <v/>
      </c>
      <c r="O59" s="313" t="str">
        <f t="shared" ca="1" si="127"/>
        <v/>
      </c>
      <c r="P59" s="321" t="str">
        <f t="shared" ca="1" si="102"/>
        <v>---</v>
      </c>
      <c r="Q59" s="368" t="str">
        <f t="shared" ca="1" si="128"/>
        <v/>
      </c>
      <c r="R59" s="317" t="str">
        <f t="shared" ca="1" si="128"/>
        <v/>
      </c>
      <c r="S59" s="321" t="str">
        <f t="shared" ca="1" si="103"/>
        <v>---</v>
      </c>
      <c r="T59" s="430" t="str">
        <f t="shared" ca="1" si="104"/>
        <v/>
      </c>
      <c r="U59" s="321" t="str">
        <f t="shared" ca="1" si="11"/>
        <v>---</v>
      </c>
      <c r="V59" s="364" t="str">
        <f t="shared" ca="1" si="129"/>
        <v/>
      </c>
      <c r="W59" s="318" t="str">
        <f t="shared" ca="1" si="129"/>
        <v/>
      </c>
      <c r="X59" s="318" t="str">
        <f t="shared" ca="1" si="129"/>
        <v/>
      </c>
      <c r="Y59" s="321" t="str">
        <f t="shared" ca="1" si="105"/>
        <v>---</v>
      </c>
      <c r="Z59" s="312" t="str">
        <f t="shared" ca="1" si="106"/>
        <v/>
      </c>
      <c r="AA59" s="313" t="str">
        <f t="shared" ca="1" si="57"/>
        <v>--</v>
      </c>
      <c r="AB59" s="315" t="str">
        <f t="shared" ca="1" si="107"/>
        <v>---</v>
      </c>
      <c r="AC59" s="321" t="str">
        <f t="shared" ca="1" si="91"/>
        <v>---</v>
      </c>
      <c r="AD59" s="361" t="str">
        <f t="shared" ca="1" si="141"/>
        <v/>
      </c>
      <c r="AE59" s="358" t="str">
        <f t="shared" ca="1" si="141"/>
        <v/>
      </c>
      <c r="AF59" s="312" t="str">
        <f t="shared" ca="1" si="141"/>
        <v/>
      </c>
      <c r="AG59" s="313" t="str">
        <f t="shared" ca="1" si="141"/>
        <v/>
      </c>
      <c r="AH59" s="313" t="str">
        <f t="shared" ca="1" si="141"/>
        <v/>
      </c>
      <c r="AI59" s="313" t="str">
        <f t="shared" ca="1" si="18"/>
        <v/>
      </c>
      <c r="AJ59" s="319">
        <f t="shared" ca="1" si="108"/>
        <v>0</v>
      </c>
      <c r="AK59" s="321" t="str">
        <f ca="1">IF(AJ59=0,"---",(IF(((VLOOKUP(AF59,AuE_Vorgaben!G$25:H$27,2,TRUE))&gt;AJ59),"ok","?")))</f>
        <v>---</v>
      </c>
      <c r="AL59" s="312" t="str">
        <f t="shared" ca="1" si="131"/>
        <v/>
      </c>
      <c r="AM59" s="313" t="str">
        <f t="shared" ca="1" si="131"/>
        <v/>
      </c>
      <c r="AN59" s="313" t="str">
        <f t="shared" ca="1" si="131"/>
        <v/>
      </c>
      <c r="AO59" s="313" t="str">
        <f t="shared" ca="1" si="58"/>
        <v/>
      </c>
      <c r="AP59" s="313" t="str">
        <f t="shared" ca="1" si="21"/>
        <v/>
      </c>
      <c r="AQ59" s="313" t="str">
        <f t="shared" ca="1" si="132"/>
        <v/>
      </c>
      <c r="AR59" s="313" t="str">
        <f t="shared" ca="1" si="132"/>
        <v/>
      </c>
      <c r="AS59" s="313" t="str">
        <f t="shared" ca="1" si="59"/>
        <v/>
      </c>
      <c r="AT59" s="320">
        <f t="shared" ca="1" si="109"/>
        <v>0</v>
      </c>
      <c r="AU59" s="321" t="str">
        <f t="shared" ca="1" si="60"/>
        <v>---</v>
      </c>
      <c r="AV59" s="312" t="str">
        <f t="shared" ca="1" si="133"/>
        <v/>
      </c>
      <c r="AW59" s="313" t="str">
        <f t="shared" ca="1" si="133"/>
        <v/>
      </c>
      <c r="AX59" s="320" t="str">
        <f t="shared" ca="1" si="25"/>
        <v/>
      </c>
      <c r="AY59" s="321" t="str">
        <f t="shared" ca="1" si="26"/>
        <v>---</v>
      </c>
      <c r="AZ59" s="355">
        <f t="shared" ca="1" si="27"/>
        <v>0</v>
      </c>
      <c r="BA59" s="321" t="str">
        <f t="shared" ca="1" si="28"/>
        <v>---</v>
      </c>
      <c r="BB59" s="352" t="str">
        <f t="shared" ca="1" si="29"/>
        <v/>
      </c>
      <c r="BC59" s="321" t="str">
        <f t="shared" ca="1" si="61"/>
        <v>---</v>
      </c>
      <c r="BD59" s="349" t="str">
        <f t="shared" ca="1" si="110"/>
        <v/>
      </c>
      <c r="BE59" s="315" t="str">
        <f t="shared" ca="1" si="31"/>
        <v>---</v>
      </c>
      <c r="BF59" s="320" t="str">
        <f t="shared" ca="1" si="111"/>
        <v/>
      </c>
      <c r="BG59" s="321" t="str">
        <f t="shared" ca="1" si="33"/>
        <v>---</v>
      </c>
      <c r="BI59" s="379" t="s">
        <v>195</v>
      </c>
      <c r="BK59" s="393">
        <f t="shared" ca="1" si="112"/>
        <v>0</v>
      </c>
      <c r="BL59" s="381">
        <f t="shared" ca="1" si="35"/>
        <v>0</v>
      </c>
      <c r="BM59" s="381">
        <f t="shared" ca="1" si="113"/>
        <v>0</v>
      </c>
      <c r="BN59" s="381">
        <f t="shared" ca="1" si="114"/>
        <v>0</v>
      </c>
      <c r="BO59" s="381">
        <f t="shared" ca="1" si="115"/>
        <v>0</v>
      </c>
      <c r="BP59" s="397">
        <f t="shared" ca="1" si="116"/>
        <v>0</v>
      </c>
      <c r="BQ59" s="305"/>
      <c r="BR59" s="312" t="str">
        <f t="shared" ca="1" si="117"/>
        <v/>
      </c>
      <c r="BS59" s="381" t="str">
        <f t="shared" ca="1" si="41"/>
        <v/>
      </c>
      <c r="BT59" s="381" t="str">
        <f t="shared" ca="1" si="42"/>
        <v/>
      </c>
      <c r="BU59" s="397" t="str">
        <f t="shared" ca="1" si="43"/>
        <v/>
      </c>
      <c r="BV59" s="305"/>
      <c r="BW59" s="312" t="str">
        <f t="shared" ca="1" si="118"/>
        <v/>
      </c>
      <c r="BX59" s="381" t="str">
        <f t="shared" ca="1" si="45"/>
        <v/>
      </c>
      <c r="BY59" s="397" t="str">
        <f t="shared" ca="1" si="46"/>
        <v/>
      </c>
      <c r="BZ59" s="305"/>
      <c r="CA59" s="393" t="str">
        <f t="shared" ca="1" si="47"/>
        <v/>
      </c>
      <c r="CB59" s="381" t="str">
        <f t="shared" ca="1" si="48"/>
        <v/>
      </c>
      <c r="CC59" s="381" t="str">
        <f t="shared" ca="1" si="49"/>
        <v/>
      </c>
      <c r="CD59" s="147" t="str">
        <f t="shared" ca="1" si="50"/>
        <v>--</v>
      </c>
      <c r="CG59" s="322" t="s">
        <v>386</v>
      </c>
      <c r="CH59" s="384" t="e">
        <f t="shared" ca="1" si="143"/>
        <v>#DIV/0!</v>
      </c>
      <c r="CI59" s="323" t="s">
        <v>392</v>
      </c>
      <c r="CJ59" s="384" t="e">
        <f t="shared" ca="1" si="143"/>
        <v>#DIV/0!</v>
      </c>
      <c r="CK59" s="323" t="s">
        <v>394</v>
      </c>
      <c r="CL59" s="384" t="e">
        <f t="shared" ref="CL59:CN59" ca="1" si="148">CL47-CL35</f>
        <v>#DIV/0!</v>
      </c>
      <c r="CM59" s="323" t="s">
        <v>403</v>
      </c>
      <c r="CN59" s="387" t="e">
        <f t="shared" ca="1" si="148"/>
        <v>#DIV/0!</v>
      </c>
      <c r="CQ59" s="393">
        <f t="shared" ca="1" si="120"/>
        <v>0</v>
      </c>
      <c r="CR59" s="381">
        <f t="shared" ca="1" si="62"/>
        <v>0</v>
      </c>
      <c r="CS59" s="397">
        <f t="shared" ca="1" si="63"/>
        <v>0</v>
      </c>
      <c r="CU59" s="296">
        <f t="shared" ca="1" si="65"/>
        <v>0</v>
      </c>
      <c r="CV59" s="297" t="str">
        <f t="shared" ca="1" si="142"/>
        <v/>
      </c>
      <c r="CW59" s="297" t="str">
        <f t="shared" ca="1" si="142"/>
        <v/>
      </c>
      <c r="CX59" s="297" t="str">
        <f t="shared" ca="1" si="142"/>
        <v/>
      </c>
      <c r="CY59" s="297" t="str">
        <f t="shared" ca="1" si="142"/>
        <v/>
      </c>
      <c r="CZ59" s="297" t="str">
        <f t="shared" ca="1" si="142"/>
        <v/>
      </c>
      <c r="DA59" s="297" t="str">
        <f t="shared" ca="1" si="142"/>
        <v/>
      </c>
      <c r="DB59" s="297" t="str">
        <f t="shared" ca="1" si="142"/>
        <v/>
      </c>
      <c r="DC59" s="297" t="str">
        <f t="shared" ca="1" si="142"/>
        <v/>
      </c>
      <c r="DD59" s="297" t="str">
        <f t="shared" ca="1" si="142"/>
        <v/>
      </c>
      <c r="DE59" s="297" t="str">
        <f t="shared" ca="1" si="142"/>
        <v/>
      </c>
      <c r="DF59" s="399" t="str">
        <f t="shared" ca="1" si="142"/>
        <v/>
      </c>
      <c r="DH59" s="403" t="str">
        <f t="shared" ca="1" si="121"/>
        <v/>
      </c>
      <c r="DI59" s="300" t="str">
        <f t="shared" ca="1" si="122"/>
        <v/>
      </c>
      <c r="DJ59" s="404">
        <f t="shared" ca="1" si="123"/>
        <v>0</v>
      </c>
      <c r="DK59" s="299" t="str">
        <f t="shared" ca="1" si="55"/>
        <v/>
      </c>
    </row>
    <row r="60" spans="1:115" ht="32.1" customHeight="1" thickTop="1" x14ac:dyDescent="0.2">
      <c r="A60" s="312" t="str">
        <f t="shared" ca="1" si="124"/>
        <v/>
      </c>
      <c r="B60" s="313" t="str">
        <f t="shared" ca="1" si="124"/>
        <v/>
      </c>
      <c r="C60" s="371">
        <f t="shared" ca="1" si="99"/>
        <v>0</v>
      </c>
      <c r="D60" s="361" t="str">
        <f t="shared" ca="1" si="125"/>
        <v/>
      </c>
      <c r="E60" s="314" t="str">
        <f t="shared" ca="1" si="125"/>
        <v/>
      </c>
      <c r="F60" s="314" t="str">
        <f t="shared" ca="1" si="125"/>
        <v/>
      </c>
      <c r="G60" s="313" t="str">
        <f t="shared" ca="1" si="125"/>
        <v/>
      </c>
      <c r="H60" s="346" t="str">
        <f t="shared" ca="1" si="100"/>
        <v>---</v>
      </c>
      <c r="I60" s="312" t="str">
        <f t="shared" ca="1" si="126"/>
        <v/>
      </c>
      <c r="J60" s="313" t="str">
        <f t="shared" ca="1" si="126"/>
        <v/>
      </c>
      <c r="K60" s="313" t="str">
        <f t="shared" ca="1" si="126"/>
        <v/>
      </c>
      <c r="L60" s="321" t="str">
        <f t="shared" ca="1" si="101"/>
        <v>---</v>
      </c>
      <c r="M60" s="457" t="str">
        <f t="shared" ca="1" si="56"/>
        <v/>
      </c>
      <c r="N60" s="316" t="str">
        <f t="shared" ca="1" si="127"/>
        <v/>
      </c>
      <c r="O60" s="313" t="str">
        <f t="shared" ca="1" si="127"/>
        <v/>
      </c>
      <c r="P60" s="321" t="str">
        <f t="shared" ca="1" si="102"/>
        <v>---</v>
      </c>
      <c r="Q60" s="368" t="str">
        <f t="shared" ca="1" si="128"/>
        <v/>
      </c>
      <c r="R60" s="317" t="str">
        <f t="shared" ca="1" si="128"/>
        <v/>
      </c>
      <c r="S60" s="321" t="str">
        <f t="shared" ca="1" si="103"/>
        <v>---</v>
      </c>
      <c r="T60" s="430" t="str">
        <f t="shared" ca="1" si="104"/>
        <v/>
      </c>
      <c r="U60" s="321" t="str">
        <f t="shared" ca="1" si="11"/>
        <v>---</v>
      </c>
      <c r="V60" s="364" t="str">
        <f t="shared" ca="1" si="129"/>
        <v/>
      </c>
      <c r="W60" s="318" t="str">
        <f t="shared" ca="1" si="129"/>
        <v/>
      </c>
      <c r="X60" s="318" t="str">
        <f t="shared" ca="1" si="129"/>
        <v/>
      </c>
      <c r="Y60" s="321" t="str">
        <f t="shared" ca="1" si="105"/>
        <v>---</v>
      </c>
      <c r="Z60" s="312" t="str">
        <f t="shared" ca="1" si="106"/>
        <v/>
      </c>
      <c r="AA60" s="313" t="str">
        <f t="shared" ca="1" si="57"/>
        <v>--</v>
      </c>
      <c r="AB60" s="315" t="str">
        <f t="shared" ca="1" si="107"/>
        <v>---</v>
      </c>
      <c r="AC60" s="321" t="str">
        <f t="shared" ca="1" si="91"/>
        <v>---</v>
      </c>
      <c r="AD60" s="361" t="str">
        <f t="shared" ca="1" si="141"/>
        <v/>
      </c>
      <c r="AE60" s="358" t="str">
        <f t="shared" ca="1" si="141"/>
        <v/>
      </c>
      <c r="AF60" s="312" t="str">
        <f t="shared" ca="1" si="141"/>
        <v/>
      </c>
      <c r="AG60" s="313" t="str">
        <f t="shared" ca="1" si="141"/>
        <v/>
      </c>
      <c r="AH60" s="313" t="str">
        <f t="shared" ca="1" si="141"/>
        <v/>
      </c>
      <c r="AI60" s="313" t="str">
        <f t="shared" ca="1" si="18"/>
        <v/>
      </c>
      <c r="AJ60" s="319">
        <f t="shared" ca="1" si="108"/>
        <v>0</v>
      </c>
      <c r="AK60" s="321" t="str">
        <f ca="1">IF(AJ60=0,"---",(IF(((VLOOKUP(AF60,AuE_Vorgaben!G$25:H$27,2,TRUE))&gt;AJ60),"ok","?")))</f>
        <v>---</v>
      </c>
      <c r="AL60" s="312" t="str">
        <f t="shared" ca="1" si="131"/>
        <v/>
      </c>
      <c r="AM60" s="313" t="str">
        <f t="shared" ca="1" si="131"/>
        <v/>
      </c>
      <c r="AN60" s="313" t="str">
        <f t="shared" ca="1" si="131"/>
        <v/>
      </c>
      <c r="AO60" s="313" t="str">
        <f t="shared" ca="1" si="58"/>
        <v/>
      </c>
      <c r="AP60" s="313" t="str">
        <f t="shared" ca="1" si="21"/>
        <v/>
      </c>
      <c r="AQ60" s="313" t="str">
        <f t="shared" ca="1" si="132"/>
        <v/>
      </c>
      <c r="AR60" s="313" t="str">
        <f t="shared" ca="1" si="132"/>
        <v/>
      </c>
      <c r="AS60" s="313" t="str">
        <f t="shared" ca="1" si="59"/>
        <v/>
      </c>
      <c r="AT60" s="320">
        <f t="shared" ca="1" si="109"/>
        <v>0</v>
      </c>
      <c r="AU60" s="321" t="str">
        <f t="shared" ca="1" si="60"/>
        <v>---</v>
      </c>
      <c r="AV60" s="312" t="str">
        <f t="shared" ca="1" si="133"/>
        <v/>
      </c>
      <c r="AW60" s="313" t="str">
        <f t="shared" ca="1" si="133"/>
        <v/>
      </c>
      <c r="AX60" s="320" t="str">
        <f t="shared" ca="1" si="25"/>
        <v/>
      </c>
      <c r="AY60" s="321" t="str">
        <f t="shared" ca="1" si="26"/>
        <v>---</v>
      </c>
      <c r="AZ60" s="355">
        <f t="shared" ca="1" si="27"/>
        <v>0</v>
      </c>
      <c r="BA60" s="321" t="str">
        <f t="shared" ca="1" si="28"/>
        <v>---</v>
      </c>
      <c r="BB60" s="352" t="str">
        <f t="shared" ca="1" si="29"/>
        <v/>
      </c>
      <c r="BC60" s="321" t="str">
        <f t="shared" ca="1" si="61"/>
        <v>---</v>
      </c>
      <c r="BD60" s="349" t="str">
        <f t="shared" ca="1" si="110"/>
        <v/>
      </c>
      <c r="BE60" s="315" t="str">
        <f t="shared" ca="1" si="31"/>
        <v>---</v>
      </c>
      <c r="BF60" s="320" t="str">
        <f t="shared" ca="1" si="111"/>
        <v/>
      </c>
      <c r="BG60" s="321" t="str">
        <f t="shared" ca="1" si="33"/>
        <v>---</v>
      </c>
      <c r="BI60" s="379" t="s">
        <v>196</v>
      </c>
      <c r="BK60" s="393">
        <f t="shared" ca="1" si="112"/>
        <v>0</v>
      </c>
      <c r="BL60" s="381">
        <f t="shared" ca="1" si="35"/>
        <v>0</v>
      </c>
      <c r="BM60" s="381">
        <f t="shared" ca="1" si="113"/>
        <v>0</v>
      </c>
      <c r="BN60" s="381">
        <f t="shared" ca="1" si="114"/>
        <v>0</v>
      </c>
      <c r="BO60" s="381">
        <f t="shared" ca="1" si="115"/>
        <v>0</v>
      </c>
      <c r="BP60" s="397">
        <f t="shared" ca="1" si="116"/>
        <v>0</v>
      </c>
      <c r="BQ60" s="305"/>
      <c r="BR60" s="312" t="str">
        <f t="shared" ca="1" si="117"/>
        <v/>
      </c>
      <c r="BS60" s="381" t="str">
        <f t="shared" ca="1" si="41"/>
        <v/>
      </c>
      <c r="BT60" s="381" t="str">
        <f t="shared" ca="1" si="42"/>
        <v/>
      </c>
      <c r="BU60" s="397" t="str">
        <f t="shared" ca="1" si="43"/>
        <v/>
      </c>
      <c r="BV60" s="305"/>
      <c r="BW60" s="312" t="str">
        <f t="shared" ca="1" si="118"/>
        <v/>
      </c>
      <c r="BX60" s="381" t="str">
        <f t="shared" ca="1" si="45"/>
        <v/>
      </c>
      <c r="BY60" s="397" t="str">
        <f t="shared" ca="1" si="46"/>
        <v/>
      </c>
      <c r="BZ60" s="305"/>
      <c r="CA60" s="393" t="str">
        <f t="shared" ca="1" si="47"/>
        <v/>
      </c>
      <c r="CB60" s="381" t="str">
        <f t="shared" ca="1" si="48"/>
        <v/>
      </c>
      <c r="CC60" s="381" t="str">
        <f t="shared" ca="1" si="49"/>
        <v/>
      </c>
      <c r="CD60" s="147" t="str">
        <f t="shared" ca="1" si="50"/>
        <v>--</v>
      </c>
      <c r="CQ60" s="393">
        <f t="shared" ca="1" si="120"/>
        <v>0</v>
      </c>
      <c r="CR60" s="381">
        <f t="shared" ca="1" si="62"/>
        <v>0</v>
      </c>
      <c r="CS60" s="397">
        <f t="shared" ca="1" si="63"/>
        <v>0</v>
      </c>
      <c r="CU60" s="296">
        <f t="shared" ca="1" si="65"/>
        <v>0</v>
      </c>
      <c r="CV60" s="297" t="str">
        <f t="shared" ca="1" si="142"/>
        <v/>
      </c>
      <c r="CW60" s="297" t="str">
        <f t="shared" ca="1" si="142"/>
        <v/>
      </c>
      <c r="CX60" s="297" t="str">
        <f t="shared" ca="1" si="142"/>
        <v/>
      </c>
      <c r="CY60" s="297" t="str">
        <f t="shared" ca="1" si="142"/>
        <v/>
      </c>
      <c r="CZ60" s="297" t="str">
        <f t="shared" ca="1" si="142"/>
        <v/>
      </c>
      <c r="DA60" s="297" t="str">
        <f t="shared" ca="1" si="142"/>
        <v/>
      </c>
      <c r="DB60" s="297" t="str">
        <f t="shared" ca="1" si="142"/>
        <v/>
      </c>
      <c r="DC60" s="297" t="str">
        <f t="shared" ca="1" si="142"/>
        <v/>
      </c>
      <c r="DD60" s="297" t="str">
        <f t="shared" ca="1" si="142"/>
        <v/>
      </c>
      <c r="DE60" s="297" t="str">
        <f t="shared" ca="1" si="142"/>
        <v/>
      </c>
      <c r="DF60" s="399" t="str">
        <f t="shared" ca="1" si="142"/>
        <v/>
      </c>
      <c r="DH60" s="403" t="str">
        <f t="shared" ca="1" si="121"/>
        <v/>
      </c>
      <c r="DI60" s="300" t="str">
        <f t="shared" ca="1" si="122"/>
        <v/>
      </c>
      <c r="DJ60" s="404">
        <f t="shared" ca="1" si="123"/>
        <v>0</v>
      </c>
      <c r="DK60" s="299" t="str">
        <f t="shared" ca="1" si="55"/>
        <v/>
      </c>
    </row>
    <row r="61" spans="1:115" ht="32.1" customHeight="1" thickBot="1" x14ac:dyDescent="0.25">
      <c r="A61" s="312" t="str">
        <f t="shared" ca="1" si="124"/>
        <v/>
      </c>
      <c r="B61" s="313" t="str">
        <f t="shared" ca="1" si="124"/>
        <v/>
      </c>
      <c r="C61" s="371">
        <f t="shared" ca="1" si="99"/>
        <v>0</v>
      </c>
      <c r="D61" s="361" t="str">
        <f t="shared" ca="1" si="125"/>
        <v/>
      </c>
      <c r="E61" s="314" t="str">
        <f t="shared" ca="1" si="125"/>
        <v/>
      </c>
      <c r="F61" s="314" t="str">
        <f t="shared" ca="1" si="125"/>
        <v/>
      </c>
      <c r="G61" s="313" t="str">
        <f t="shared" ca="1" si="125"/>
        <v/>
      </c>
      <c r="H61" s="346" t="str">
        <f t="shared" ca="1" si="100"/>
        <v>---</v>
      </c>
      <c r="I61" s="312" t="str">
        <f t="shared" ca="1" si="126"/>
        <v/>
      </c>
      <c r="J61" s="313" t="str">
        <f t="shared" ca="1" si="126"/>
        <v/>
      </c>
      <c r="K61" s="313" t="str">
        <f t="shared" ca="1" si="126"/>
        <v/>
      </c>
      <c r="L61" s="321" t="str">
        <f t="shared" ca="1" si="101"/>
        <v>---</v>
      </c>
      <c r="M61" s="457" t="str">
        <f t="shared" ca="1" si="56"/>
        <v/>
      </c>
      <c r="N61" s="316" t="str">
        <f t="shared" ca="1" si="127"/>
        <v/>
      </c>
      <c r="O61" s="313" t="str">
        <f t="shared" ca="1" si="127"/>
        <v/>
      </c>
      <c r="P61" s="321" t="str">
        <f t="shared" ca="1" si="102"/>
        <v>---</v>
      </c>
      <c r="Q61" s="368" t="str">
        <f t="shared" ca="1" si="128"/>
        <v/>
      </c>
      <c r="R61" s="317" t="str">
        <f t="shared" ca="1" si="128"/>
        <v/>
      </c>
      <c r="S61" s="321" t="str">
        <f t="shared" ca="1" si="103"/>
        <v>---</v>
      </c>
      <c r="T61" s="430" t="str">
        <f t="shared" ca="1" si="104"/>
        <v/>
      </c>
      <c r="U61" s="321" t="str">
        <f t="shared" ca="1" si="11"/>
        <v>---</v>
      </c>
      <c r="V61" s="364" t="str">
        <f t="shared" ca="1" si="129"/>
        <v/>
      </c>
      <c r="W61" s="318" t="str">
        <f t="shared" ca="1" si="129"/>
        <v/>
      </c>
      <c r="X61" s="318" t="str">
        <f t="shared" ca="1" si="129"/>
        <v/>
      </c>
      <c r="Y61" s="321" t="str">
        <f t="shared" ca="1" si="105"/>
        <v>---</v>
      </c>
      <c r="Z61" s="312" t="str">
        <f t="shared" ca="1" si="106"/>
        <v/>
      </c>
      <c r="AA61" s="313" t="str">
        <f t="shared" ca="1" si="57"/>
        <v>--</v>
      </c>
      <c r="AB61" s="315" t="str">
        <f t="shared" ca="1" si="107"/>
        <v>---</v>
      </c>
      <c r="AC61" s="321" t="str">
        <f t="shared" ca="1" si="91"/>
        <v>---</v>
      </c>
      <c r="AD61" s="361" t="str">
        <f t="shared" ca="1" si="141"/>
        <v/>
      </c>
      <c r="AE61" s="358" t="str">
        <f t="shared" ca="1" si="141"/>
        <v/>
      </c>
      <c r="AF61" s="312" t="str">
        <f t="shared" ca="1" si="141"/>
        <v/>
      </c>
      <c r="AG61" s="313" t="str">
        <f t="shared" ca="1" si="141"/>
        <v/>
      </c>
      <c r="AH61" s="313" t="str">
        <f t="shared" ca="1" si="141"/>
        <v/>
      </c>
      <c r="AI61" s="313" t="str">
        <f t="shared" ca="1" si="18"/>
        <v/>
      </c>
      <c r="AJ61" s="319">
        <f t="shared" ca="1" si="108"/>
        <v>0</v>
      </c>
      <c r="AK61" s="321" t="str">
        <f ca="1">IF(AJ61=0,"---",(IF(((VLOOKUP(AF61,AuE_Vorgaben!G$25:H$27,2,TRUE))&gt;AJ61),"ok","?")))</f>
        <v>---</v>
      </c>
      <c r="AL61" s="312" t="str">
        <f t="shared" ca="1" si="131"/>
        <v/>
      </c>
      <c r="AM61" s="313" t="str">
        <f t="shared" ca="1" si="131"/>
        <v/>
      </c>
      <c r="AN61" s="313" t="str">
        <f t="shared" ca="1" si="131"/>
        <v/>
      </c>
      <c r="AO61" s="313" t="str">
        <f t="shared" ca="1" si="58"/>
        <v/>
      </c>
      <c r="AP61" s="313" t="str">
        <f t="shared" ca="1" si="21"/>
        <v/>
      </c>
      <c r="AQ61" s="313" t="str">
        <f t="shared" ca="1" si="132"/>
        <v/>
      </c>
      <c r="AR61" s="313" t="str">
        <f t="shared" ca="1" si="132"/>
        <v/>
      </c>
      <c r="AS61" s="313" t="str">
        <f t="shared" ca="1" si="59"/>
        <v/>
      </c>
      <c r="AT61" s="320">
        <f t="shared" ca="1" si="109"/>
        <v>0</v>
      </c>
      <c r="AU61" s="321" t="str">
        <f t="shared" ca="1" si="60"/>
        <v>---</v>
      </c>
      <c r="AV61" s="312" t="str">
        <f t="shared" ca="1" si="133"/>
        <v/>
      </c>
      <c r="AW61" s="313" t="str">
        <f t="shared" ca="1" si="133"/>
        <v/>
      </c>
      <c r="AX61" s="320" t="str">
        <f t="shared" ca="1" si="25"/>
        <v/>
      </c>
      <c r="AY61" s="321" t="str">
        <f t="shared" ca="1" si="26"/>
        <v>---</v>
      </c>
      <c r="AZ61" s="355">
        <f t="shared" ca="1" si="27"/>
        <v>0</v>
      </c>
      <c r="BA61" s="321" t="str">
        <f t="shared" ca="1" si="28"/>
        <v>---</v>
      </c>
      <c r="BB61" s="352" t="str">
        <f t="shared" ca="1" si="29"/>
        <v/>
      </c>
      <c r="BC61" s="321" t="str">
        <f t="shared" ca="1" si="61"/>
        <v>---</v>
      </c>
      <c r="BD61" s="349" t="str">
        <f t="shared" ca="1" si="110"/>
        <v/>
      </c>
      <c r="BE61" s="315" t="str">
        <f t="shared" ca="1" si="31"/>
        <v>---</v>
      </c>
      <c r="BF61" s="320" t="str">
        <f t="shared" ca="1" si="111"/>
        <v/>
      </c>
      <c r="BG61" s="321" t="str">
        <f t="shared" ca="1" si="33"/>
        <v>---</v>
      </c>
      <c r="BI61" s="379" t="s">
        <v>197</v>
      </c>
      <c r="BK61" s="393">
        <f t="shared" ca="1" si="112"/>
        <v>0</v>
      </c>
      <c r="BL61" s="381">
        <f t="shared" ca="1" si="35"/>
        <v>0</v>
      </c>
      <c r="BM61" s="381">
        <f t="shared" ca="1" si="113"/>
        <v>0</v>
      </c>
      <c r="BN61" s="381">
        <f t="shared" ca="1" si="114"/>
        <v>0</v>
      </c>
      <c r="BO61" s="381">
        <f t="shared" ca="1" si="115"/>
        <v>0</v>
      </c>
      <c r="BP61" s="397">
        <f t="shared" ca="1" si="116"/>
        <v>0</v>
      </c>
      <c r="BQ61" s="305"/>
      <c r="BR61" s="312" t="str">
        <f t="shared" ca="1" si="117"/>
        <v/>
      </c>
      <c r="BS61" s="381" t="str">
        <f t="shared" ca="1" si="41"/>
        <v/>
      </c>
      <c r="BT61" s="381" t="str">
        <f t="shared" ca="1" si="42"/>
        <v/>
      </c>
      <c r="BU61" s="397" t="str">
        <f t="shared" ca="1" si="43"/>
        <v/>
      </c>
      <c r="BV61" s="305"/>
      <c r="BW61" s="312" t="str">
        <f t="shared" ca="1" si="118"/>
        <v/>
      </c>
      <c r="BX61" s="381" t="str">
        <f t="shared" ca="1" si="45"/>
        <v/>
      </c>
      <c r="BY61" s="397" t="str">
        <f t="shared" ca="1" si="46"/>
        <v/>
      </c>
      <c r="BZ61" s="305"/>
      <c r="CA61" s="393" t="str">
        <f t="shared" ca="1" si="47"/>
        <v/>
      </c>
      <c r="CB61" s="381" t="str">
        <f t="shared" ca="1" si="48"/>
        <v/>
      </c>
      <c r="CC61" s="381" t="str">
        <f t="shared" ca="1" si="49"/>
        <v/>
      </c>
      <c r="CD61" s="147" t="str">
        <f t="shared" ca="1" si="50"/>
        <v>--</v>
      </c>
      <c r="CQ61" s="393">
        <f t="shared" ca="1" si="120"/>
        <v>0</v>
      </c>
      <c r="CR61" s="381">
        <f t="shared" ca="1" si="62"/>
        <v>0</v>
      </c>
      <c r="CS61" s="397">
        <f t="shared" ca="1" si="63"/>
        <v>0</v>
      </c>
      <c r="CU61" s="296">
        <f t="shared" ca="1" si="65"/>
        <v>0</v>
      </c>
      <c r="CV61" s="297" t="str">
        <f t="shared" ca="1" si="142"/>
        <v/>
      </c>
      <c r="CW61" s="297" t="str">
        <f t="shared" ca="1" si="142"/>
        <v/>
      </c>
      <c r="CX61" s="297" t="str">
        <f t="shared" ca="1" si="142"/>
        <v/>
      </c>
      <c r="CY61" s="297" t="str">
        <f t="shared" ca="1" si="142"/>
        <v/>
      </c>
      <c r="CZ61" s="297" t="str">
        <f t="shared" ca="1" si="142"/>
        <v/>
      </c>
      <c r="DA61" s="297" t="str">
        <f t="shared" ca="1" si="142"/>
        <v/>
      </c>
      <c r="DB61" s="297" t="str">
        <f t="shared" ca="1" si="142"/>
        <v/>
      </c>
      <c r="DC61" s="297" t="str">
        <f t="shared" ca="1" si="142"/>
        <v/>
      </c>
      <c r="DD61" s="297" t="str">
        <f t="shared" ca="1" si="142"/>
        <v/>
      </c>
      <c r="DE61" s="297" t="str">
        <f t="shared" ca="1" si="142"/>
        <v/>
      </c>
      <c r="DF61" s="399" t="str">
        <f t="shared" ca="1" si="142"/>
        <v/>
      </c>
      <c r="DH61" s="403" t="str">
        <f t="shared" ca="1" si="121"/>
        <v/>
      </c>
      <c r="DI61" s="300" t="str">
        <f t="shared" ca="1" si="122"/>
        <v/>
      </c>
      <c r="DJ61" s="404">
        <f t="shared" ca="1" si="123"/>
        <v>0</v>
      </c>
      <c r="DK61" s="299" t="str">
        <f t="shared" ca="1" si="55"/>
        <v/>
      </c>
    </row>
    <row r="62" spans="1:115" ht="32.1" customHeight="1" thickTop="1" x14ac:dyDescent="0.2">
      <c r="A62" s="312" t="str">
        <f t="shared" ca="1" si="124"/>
        <v/>
      </c>
      <c r="B62" s="313" t="str">
        <f t="shared" ca="1" si="124"/>
        <v/>
      </c>
      <c r="C62" s="371">
        <f t="shared" ca="1" si="99"/>
        <v>0</v>
      </c>
      <c r="D62" s="361" t="str">
        <f t="shared" ca="1" si="125"/>
        <v/>
      </c>
      <c r="E62" s="314" t="str">
        <f t="shared" ca="1" si="125"/>
        <v/>
      </c>
      <c r="F62" s="314" t="str">
        <f t="shared" ca="1" si="125"/>
        <v/>
      </c>
      <c r="G62" s="313" t="str">
        <f t="shared" ca="1" si="125"/>
        <v/>
      </c>
      <c r="H62" s="346" t="str">
        <f t="shared" ca="1" si="100"/>
        <v>---</v>
      </c>
      <c r="I62" s="312" t="str">
        <f t="shared" ca="1" si="126"/>
        <v/>
      </c>
      <c r="J62" s="313" t="str">
        <f t="shared" ca="1" si="126"/>
        <v/>
      </c>
      <c r="K62" s="313" t="str">
        <f t="shared" ca="1" si="126"/>
        <v/>
      </c>
      <c r="L62" s="321" t="str">
        <f t="shared" ca="1" si="101"/>
        <v>---</v>
      </c>
      <c r="M62" s="457" t="str">
        <f t="shared" ca="1" si="56"/>
        <v/>
      </c>
      <c r="N62" s="316" t="str">
        <f t="shared" ca="1" si="127"/>
        <v/>
      </c>
      <c r="O62" s="313" t="str">
        <f t="shared" ca="1" si="127"/>
        <v/>
      </c>
      <c r="P62" s="321" t="str">
        <f t="shared" ca="1" si="102"/>
        <v>---</v>
      </c>
      <c r="Q62" s="368" t="str">
        <f t="shared" ca="1" si="128"/>
        <v/>
      </c>
      <c r="R62" s="317" t="str">
        <f t="shared" ca="1" si="128"/>
        <v/>
      </c>
      <c r="S62" s="321" t="str">
        <f t="shared" ca="1" si="103"/>
        <v>---</v>
      </c>
      <c r="T62" s="430" t="str">
        <f t="shared" ca="1" si="104"/>
        <v/>
      </c>
      <c r="U62" s="321" t="str">
        <f t="shared" ca="1" si="11"/>
        <v>---</v>
      </c>
      <c r="V62" s="364" t="str">
        <f t="shared" ca="1" si="129"/>
        <v/>
      </c>
      <c r="W62" s="318" t="str">
        <f t="shared" ca="1" si="129"/>
        <v/>
      </c>
      <c r="X62" s="318" t="str">
        <f t="shared" ca="1" si="129"/>
        <v/>
      </c>
      <c r="Y62" s="321" t="str">
        <f t="shared" ca="1" si="105"/>
        <v>---</v>
      </c>
      <c r="Z62" s="312" t="str">
        <f t="shared" ca="1" si="106"/>
        <v/>
      </c>
      <c r="AA62" s="313" t="str">
        <f t="shared" ca="1" si="57"/>
        <v>--</v>
      </c>
      <c r="AB62" s="315" t="str">
        <f t="shared" ca="1" si="107"/>
        <v>---</v>
      </c>
      <c r="AC62" s="321" t="str">
        <f t="shared" ca="1" si="91"/>
        <v>---</v>
      </c>
      <c r="AD62" s="361" t="str">
        <f t="shared" ca="1" si="141"/>
        <v/>
      </c>
      <c r="AE62" s="358" t="str">
        <f t="shared" ca="1" si="141"/>
        <v/>
      </c>
      <c r="AF62" s="312" t="str">
        <f t="shared" ca="1" si="141"/>
        <v/>
      </c>
      <c r="AG62" s="313" t="str">
        <f t="shared" ca="1" si="141"/>
        <v/>
      </c>
      <c r="AH62" s="313" t="str">
        <f t="shared" ca="1" si="141"/>
        <v/>
      </c>
      <c r="AI62" s="313" t="str">
        <f t="shared" ca="1" si="18"/>
        <v/>
      </c>
      <c r="AJ62" s="319">
        <f t="shared" ca="1" si="108"/>
        <v>0</v>
      </c>
      <c r="AK62" s="321" t="str">
        <f ca="1">IF(AJ62=0,"---",(IF(((VLOOKUP(AF62,AuE_Vorgaben!G$25:H$27,2,TRUE))&gt;AJ62),"ok","?")))</f>
        <v>---</v>
      </c>
      <c r="AL62" s="312" t="str">
        <f t="shared" ca="1" si="131"/>
        <v/>
      </c>
      <c r="AM62" s="313" t="str">
        <f t="shared" ca="1" si="131"/>
        <v/>
      </c>
      <c r="AN62" s="313" t="str">
        <f t="shared" ca="1" si="131"/>
        <v/>
      </c>
      <c r="AO62" s="313" t="str">
        <f t="shared" ca="1" si="58"/>
        <v/>
      </c>
      <c r="AP62" s="313" t="str">
        <f t="shared" ca="1" si="21"/>
        <v/>
      </c>
      <c r="AQ62" s="313" t="str">
        <f t="shared" ca="1" si="132"/>
        <v/>
      </c>
      <c r="AR62" s="313" t="str">
        <f t="shared" ca="1" si="132"/>
        <v/>
      </c>
      <c r="AS62" s="313" t="str">
        <f t="shared" ca="1" si="59"/>
        <v/>
      </c>
      <c r="AT62" s="320">
        <f t="shared" ca="1" si="109"/>
        <v>0</v>
      </c>
      <c r="AU62" s="321" t="str">
        <f t="shared" ca="1" si="60"/>
        <v>---</v>
      </c>
      <c r="AV62" s="312" t="str">
        <f t="shared" ca="1" si="133"/>
        <v/>
      </c>
      <c r="AW62" s="313" t="str">
        <f t="shared" ca="1" si="133"/>
        <v/>
      </c>
      <c r="AX62" s="320" t="str">
        <f t="shared" ca="1" si="25"/>
        <v/>
      </c>
      <c r="AY62" s="321" t="str">
        <f t="shared" ca="1" si="26"/>
        <v>---</v>
      </c>
      <c r="AZ62" s="355">
        <f t="shared" ca="1" si="27"/>
        <v>0</v>
      </c>
      <c r="BA62" s="321" t="str">
        <f t="shared" ca="1" si="28"/>
        <v>---</v>
      </c>
      <c r="BB62" s="352" t="str">
        <f t="shared" ca="1" si="29"/>
        <v/>
      </c>
      <c r="BC62" s="321" t="str">
        <f t="shared" ca="1" si="61"/>
        <v>---</v>
      </c>
      <c r="BD62" s="349" t="str">
        <f t="shared" ca="1" si="110"/>
        <v/>
      </c>
      <c r="BE62" s="315" t="str">
        <f t="shared" ca="1" si="31"/>
        <v>---</v>
      </c>
      <c r="BF62" s="320" t="str">
        <f t="shared" ca="1" si="111"/>
        <v/>
      </c>
      <c r="BG62" s="321" t="str">
        <f t="shared" ca="1" si="33"/>
        <v>---</v>
      </c>
      <c r="BI62" s="379" t="s">
        <v>198</v>
      </c>
      <c r="BK62" s="393">
        <f t="shared" ca="1" si="112"/>
        <v>0</v>
      </c>
      <c r="BL62" s="381">
        <f t="shared" ca="1" si="35"/>
        <v>0</v>
      </c>
      <c r="BM62" s="381">
        <f t="shared" ca="1" si="113"/>
        <v>0</v>
      </c>
      <c r="BN62" s="381">
        <f t="shared" ca="1" si="114"/>
        <v>0</v>
      </c>
      <c r="BO62" s="381">
        <f t="shared" ca="1" si="115"/>
        <v>0</v>
      </c>
      <c r="BP62" s="397">
        <f t="shared" ca="1" si="116"/>
        <v>0</v>
      </c>
      <c r="BQ62" s="305"/>
      <c r="BR62" s="312" t="str">
        <f t="shared" ca="1" si="117"/>
        <v/>
      </c>
      <c r="BS62" s="381" t="str">
        <f t="shared" ca="1" si="41"/>
        <v/>
      </c>
      <c r="BT62" s="381" t="str">
        <f t="shared" ca="1" si="42"/>
        <v/>
      </c>
      <c r="BU62" s="397" t="str">
        <f t="shared" ca="1" si="43"/>
        <v/>
      </c>
      <c r="BV62" s="305"/>
      <c r="BW62" s="312" t="str">
        <f t="shared" ca="1" si="118"/>
        <v/>
      </c>
      <c r="BX62" s="381" t="str">
        <f t="shared" ca="1" si="45"/>
        <v/>
      </c>
      <c r="BY62" s="397" t="str">
        <f t="shared" ca="1" si="46"/>
        <v/>
      </c>
      <c r="BZ62" s="305"/>
      <c r="CA62" s="393" t="str">
        <f t="shared" ca="1" si="47"/>
        <v/>
      </c>
      <c r="CB62" s="381" t="str">
        <f t="shared" ca="1" si="48"/>
        <v/>
      </c>
      <c r="CC62" s="381" t="str">
        <f t="shared" ca="1" si="49"/>
        <v/>
      </c>
      <c r="CD62" s="147" t="str">
        <f t="shared" ca="1" si="50"/>
        <v>--</v>
      </c>
      <c r="CG62" s="497" t="s">
        <v>422</v>
      </c>
      <c r="CH62" s="498"/>
      <c r="CI62" s="499"/>
      <c r="CJ62" s="277"/>
      <c r="CQ62" s="393">
        <f t="shared" ca="1" si="120"/>
        <v>0</v>
      </c>
      <c r="CR62" s="381">
        <f t="shared" ca="1" si="62"/>
        <v>0</v>
      </c>
      <c r="CS62" s="397">
        <f t="shared" ca="1" si="63"/>
        <v>0</v>
      </c>
      <c r="CU62" s="296">
        <f t="shared" ca="1" si="65"/>
        <v>0</v>
      </c>
      <c r="CV62" s="297" t="str">
        <f t="shared" ca="1" si="142"/>
        <v/>
      </c>
      <c r="CW62" s="297" t="str">
        <f t="shared" ca="1" si="142"/>
        <v/>
      </c>
      <c r="CX62" s="297" t="str">
        <f t="shared" ca="1" si="142"/>
        <v/>
      </c>
      <c r="CY62" s="297" t="str">
        <f t="shared" ca="1" si="142"/>
        <v/>
      </c>
      <c r="CZ62" s="297" t="str">
        <f t="shared" ca="1" si="142"/>
        <v/>
      </c>
      <c r="DA62" s="297" t="str">
        <f t="shared" ca="1" si="142"/>
        <v/>
      </c>
      <c r="DB62" s="297" t="str">
        <f t="shared" ca="1" si="142"/>
        <v/>
      </c>
      <c r="DC62" s="297" t="str">
        <f t="shared" ca="1" si="142"/>
        <v/>
      </c>
      <c r="DD62" s="297" t="str">
        <f t="shared" ca="1" si="142"/>
        <v/>
      </c>
      <c r="DE62" s="297" t="str">
        <f t="shared" ca="1" si="142"/>
        <v/>
      </c>
      <c r="DF62" s="399" t="str">
        <f t="shared" ca="1" si="142"/>
        <v/>
      </c>
      <c r="DH62" s="403" t="str">
        <f t="shared" ca="1" si="121"/>
        <v/>
      </c>
      <c r="DI62" s="300" t="str">
        <f t="shared" ca="1" si="122"/>
        <v/>
      </c>
      <c r="DJ62" s="404">
        <f t="shared" ca="1" si="123"/>
        <v>0</v>
      </c>
      <c r="DK62" s="299" t="str">
        <f t="shared" ca="1" si="55"/>
        <v/>
      </c>
    </row>
    <row r="63" spans="1:115" ht="32.1" customHeight="1" x14ac:dyDescent="0.2">
      <c r="A63" s="312" t="str">
        <f t="shared" ref="A63:B82" ca="1" si="149">IF($C63&lt;&gt;0,INDIRECT("Kalkulation!"&amp;$BI63&amp;A$104,TRUE),"")</f>
        <v/>
      </c>
      <c r="B63" s="313" t="str">
        <f t="shared" ca="1" si="149"/>
        <v/>
      </c>
      <c r="C63" s="371">
        <f t="shared" ca="1" si="99"/>
        <v>0</v>
      </c>
      <c r="D63" s="361" t="str">
        <f t="shared" ref="D63:G82" ca="1" si="150">IF($C63&lt;&gt;0,INDIRECT("Kalkulation!"&amp;$BI63&amp;D$104,TRUE),"")</f>
        <v/>
      </c>
      <c r="E63" s="314" t="str">
        <f t="shared" ca="1" si="150"/>
        <v/>
      </c>
      <c r="F63" s="314" t="str">
        <f t="shared" ca="1" si="150"/>
        <v/>
      </c>
      <c r="G63" s="313" t="str">
        <f t="shared" ca="1" si="150"/>
        <v/>
      </c>
      <c r="H63" s="346" t="str">
        <f t="shared" ca="1" si="100"/>
        <v>---</v>
      </c>
      <c r="I63" s="312" t="str">
        <f t="shared" ref="I63:K82" ca="1" si="151">IF($C63&lt;&gt;0,INDIRECT("Kalkulation!"&amp;$BI63&amp;I$104,TRUE),"")</f>
        <v/>
      </c>
      <c r="J63" s="313" t="str">
        <f t="shared" ca="1" si="151"/>
        <v/>
      </c>
      <c r="K63" s="313" t="str">
        <f t="shared" ca="1" si="151"/>
        <v/>
      </c>
      <c r="L63" s="321" t="str">
        <f t="shared" ca="1" si="101"/>
        <v>---</v>
      </c>
      <c r="M63" s="457" t="str">
        <f t="shared" ca="1" si="56"/>
        <v/>
      </c>
      <c r="N63" s="316" t="str">
        <f t="shared" ref="N63:O82" ca="1" si="152">IF($C63&lt;&gt;0,INDIRECT("Kalkulation!"&amp;$BI63&amp;N$104,TRUE),"")</f>
        <v/>
      </c>
      <c r="O63" s="313" t="str">
        <f t="shared" ca="1" si="152"/>
        <v/>
      </c>
      <c r="P63" s="321" t="str">
        <f t="shared" ca="1" si="102"/>
        <v>---</v>
      </c>
      <c r="Q63" s="368" t="str">
        <f t="shared" ref="Q63:R82" ca="1" si="153">IF($C63&lt;&gt;0,INDIRECT("Kalkulation!"&amp;$BI63&amp;Q$104,TRUE),"")</f>
        <v/>
      </c>
      <c r="R63" s="317" t="str">
        <f t="shared" ca="1" si="153"/>
        <v/>
      </c>
      <c r="S63" s="321" t="str">
        <f t="shared" ca="1" si="103"/>
        <v>---</v>
      </c>
      <c r="T63" s="430" t="str">
        <f t="shared" ca="1" si="104"/>
        <v/>
      </c>
      <c r="U63" s="321" t="str">
        <f t="shared" ca="1" si="11"/>
        <v>---</v>
      </c>
      <c r="V63" s="364" t="str">
        <f t="shared" ref="V63:X82" ca="1" si="154">IF($C63&lt;&gt;0,INDIRECT("Kalkulation!"&amp;$BI63&amp;V$104,TRUE),"")</f>
        <v/>
      </c>
      <c r="W63" s="318" t="str">
        <f t="shared" ca="1" si="154"/>
        <v/>
      </c>
      <c r="X63" s="318" t="str">
        <f t="shared" ca="1" si="154"/>
        <v/>
      </c>
      <c r="Y63" s="321" t="str">
        <f t="shared" ca="1" si="105"/>
        <v>---</v>
      </c>
      <c r="Z63" s="312" t="str">
        <f t="shared" ca="1" si="106"/>
        <v/>
      </c>
      <c r="AA63" s="313" t="str">
        <f t="shared" ca="1" si="57"/>
        <v>--</v>
      </c>
      <c r="AB63" s="315" t="str">
        <f t="shared" ca="1" si="107"/>
        <v>---</v>
      </c>
      <c r="AC63" s="321" t="str">
        <f t="shared" ca="1" si="91"/>
        <v>---</v>
      </c>
      <c r="AD63" s="361" t="str">
        <f t="shared" ref="AD63:AH72" ca="1" si="155">IF($C63&lt;&gt;0,INDIRECT("Kalkulation!"&amp;$BI63&amp;AD$104,TRUE),"")</f>
        <v/>
      </c>
      <c r="AE63" s="358" t="str">
        <f t="shared" ca="1" si="155"/>
        <v/>
      </c>
      <c r="AF63" s="312" t="str">
        <f t="shared" ca="1" si="155"/>
        <v/>
      </c>
      <c r="AG63" s="313" t="str">
        <f t="shared" ca="1" si="155"/>
        <v/>
      </c>
      <c r="AH63" s="313" t="str">
        <f t="shared" ca="1" si="155"/>
        <v/>
      </c>
      <c r="AI63" s="313" t="str">
        <f t="shared" ca="1" si="18"/>
        <v/>
      </c>
      <c r="AJ63" s="319">
        <f t="shared" ca="1" si="108"/>
        <v>0</v>
      </c>
      <c r="AK63" s="321" t="str">
        <f ca="1">IF(AJ63=0,"---",(IF(((VLOOKUP(AF63,AuE_Vorgaben!G$25:H$27,2,TRUE))&gt;AJ63),"ok","?")))</f>
        <v>---</v>
      </c>
      <c r="AL63" s="312" t="str">
        <f t="shared" ref="AL63:AN82" ca="1" si="156">IF($C63&lt;&gt;0,INDIRECT("Kalkulation!"&amp;$BI63&amp;AL$104,TRUE),"")</f>
        <v/>
      </c>
      <c r="AM63" s="313" t="str">
        <f t="shared" ca="1" si="156"/>
        <v/>
      </c>
      <c r="AN63" s="313" t="str">
        <f t="shared" ca="1" si="156"/>
        <v/>
      </c>
      <c r="AO63" s="313" t="str">
        <f t="shared" ca="1" si="58"/>
        <v/>
      </c>
      <c r="AP63" s="313" t="str">
        <f t="shared" ca="1" si="21"/>
        <v/>
      </c>
      <c r="AQ63" s="313" t="str">
        <f t="shared" ref="AQ63:AR82" ca="1" si="157">IF($C63&lt;&gt;0,INDIRECT("Kalkulation!"&amp;$BI63&amp;AQ$104,TRUE),"")</f>
        <v/>
      </c>
      <c r="AR63" s="313" t="str">
        <f t="shared" ca="1" si="157"/>
        <v/>
      </c>
      <c r="AS63" s="313" t="str">
        <f t="shared" ca="1" si="59"/>
        <v/>
      </c>
      <c r="AT63" s="320">
        <f t="shared" ca="1" si="109"/>
        <v>0</v>
      </c>
      <c r="AU63" s="321" t="str">
        <f t="shared" ca="1" si="60"/>
        <v>---</v>
      </c>
      <c r="AV63" s="312" t="str">
        <f t="shared" ref="AV63:AW82" ca="1" si="158">IF($C63&lt;&gt;0,INDIRECT("Kalkulation!"&amp;$BI63&amp;AV$104,TRUE),"")</f>
        <v/>
      </c>
      <c r="AW63" s="313" t="str">
        <f t="shared" ca="1" si="158"/>
        <v/>
      </c>
      <c r="AX63" s="320" t="str">
        <f t="shared" ca="1" si="25"/>
        <v/>
      </c>
      <c r="AY63" s="321" t="str">
        <f t="shared" ca="1" si="26"/>
        <v>---</v>
      </c>
      <c r="AZ63" s="355">
        <f t="shared" ca="1" si="27"/>
        <v>0</v>
      </c>
      <c r="BA63" s="321" t="str">
        <f t="shared" ca="1" si="28"/>
        <v>---</v>
      </c>
      <c r="BB63" s="352" t="str">
        <f t="shared" ca="1" si="29"/>
        <v/>
      </c>
      <c r="BC63" s="321" t="str">
        <f t="shared" ca="1" si="61"/>
        <v>---</v>
      </c>
      <c r="BD63" s="349" t="str">
        <f t="shared" ca="1" si="110"/>
        <v/>
      </c>
      <c r="BE63" s="315" t="str">
        <f t="shared" ca="1" si="31"/>
        <v>---</v>
      </c>
      <c r="BF63" s="320" t="str">
        <f t="shared" ca="1" si="111"/>
        <v/>
      </c>
      <c r="BG63" s="321" t="str">
        <f t="shared" ca="1" si="33"/>
        <v>---</v>
      </c>
      <c r="BI63" s="379" t="s">
        <v>199</v>
      </c>
      <c r="BK63" s="393">
        <f t="shared" ca="1" si="112"/>
        <v>0</v>
      </c>
      <c r="BL63" s="381">
        <f t="shared" ca="1" si="35"/>
        <v>0</v>
      </c>
      <c r="BM63" s="381">
        <f t="shared" ca="1" si="113"/>
        <v>0</v>
      </c>
      <c r="BN63" s="381">
        <f t="shared" ca="1" si="114"/>
        <v>0</v>
      </c>
      <c r="BO63" s="381">
        <f t="shared" ca="1" si="115"/>
        <v>0</v>
      </c>
      <c r="BP63" s="397">
        <f t="shared" ca="1" si="116"/>
        <v>0</v>
      </c>
      <c r="BQ63" s="305"/>
      <c r="BR63" s="312" t="str">
        <f t="shared" ca="1" si="117"/>
        <v/>
      </c>
      <c r="BS63" s="381" t="str">
        <f t="shared" ca="1" si="41"/>
        <v/>
      </c>
      <c r="BT63" s="381" t="str">
        <f t="shared" ca="1" si="42"/>
        <v/>
      </c>
      <c r="BU63" s="397" t="str">
        <f t="shared" ca="1" si="43"/>
        <v/>
      </c>
      <c r="BV63" s="305"/>
      <c r="BW63" s="312" t="str">
        <f t="shared" ca="1" si="118"/>
        <v/>
      </c>
      <c r="BX63" s="381" t="str">
        <f t="shared" ca="1" si="45"/>
        <v/>
      </c>
      <c r="BY63" s="397" t="str">
        <f t="shared" ca="1" si="46"/>
        <v/>
      </c>
      <c r="BZ63" s="305"/>
      <c r="CA63" s="393" t="str">
        <f t="shared" ca="1" si="47"/>
        <v/>
      </c>
      <c r="CB63" s="381" t="str">
        <f t="shared" ca="1" si="48"/>
        <v/>
      </c>
      <c r="CC63" s="381" t="str">
        <f t="shared" ca="1" si="49"/>
        <v/>
      </c>
      <c r="CD63" s="147" t="str">
        <f t="shared" ca="1" si="50"/>
        <v>--</v>
      </c>
      <c r="CG63" s="312" t="s">
        <v>381</v>
      </c>
      <c r="CH63" s="382" t="e">
        <f ca="1">CH54</f>
        <v>#DIV/0!</v>
      </c>
      <c r="CI63" s="383" t="e">
        <f ca="1">IF(CH63=0,"ok","?")</f>
        <v>#DIV/0!</v>
      </c>
      <c r="CQ63" s="393">
        <f t="shared" ca="1" si="120"/>
        <v>0</v>
      </c>
      <c r="CR63" s="381">
        <f t="shared" ca="1" si="62"/>
        <v>0</v>
      </c>
      <c r="CS63" s="397">
        <f t="shared" ca="1" si="63"/>
        <v>0</v>
      </c>
      <c r="CU63" s="296">
        <f t="shared" ca="1" si="65"/>
        <v>0</v>
      </c>
      <c r="CV63" s="297" t="str">
        <f t="shared" ref="CV63:DF72" ca="1" si="159">IF($C63&lt;&gt;0,INDIRECT("'"&amp;Kalkulation&amp;"'!$"&amp;$BI63&amp;CV$104),"")</f>
        <v/>
      </c>
      <c r="CW63" s="297" t="str">
        <f t="shared" ca="1" si="159"/>
        <v/>
      </c>
      <c r="CX63" s="297" t="str">
        <f t="shared" ca="1" si="159"/>
        <v/>
      </c>
      <c r="CY63" s="297" t="str">
        <f t="shared" ca="1" si="159"/>
        <v/>
      </c>
      <c r="CZ63" s="297" t="str">
        <f t="shared" ca="1" si="159"/>
        <v/>
      </c>
      <c r="DA63" s="297" t="str">
        <f t="shared" ca="1" si="159"/>
        <v/>
      </c>
      <c r="DB63" s="297" t="str">
        <f t="shared" ca="1" si="159"/>
        <v/>
      </c>
      <c r="DC63" s="297" t="str">
        <f t="shared" ca="1" si="159"/>
        <v/>
      </c>
      <c r="DD63" s="297" t="str">
        <f t="shared" ca="1" si="159"/>
        <v/>
      </c>
      <c r="DE63" s="297" t="str">
        <f t="shared" ca="1" si="159"/>
        <v/>
      </c>
      <c r="DF63" s="399" t="str">
        <f t="shared" ca="1" si="159"/>
        <v/>
      </c>
      <c r="DH63" s="403" t="str">
        <f t="shared" ca="1" si="121"/>
        <v/>
      </c>
      <c r="DI63" s="300" t="str">
        <f t="shared" ca="1" si="122"/>
        <v/>
      </c>
      <c r="DJ63" s="404">
        <f t="shared" ca="1" si="123"/>
        <v>0</v>
      </c>
      <c r="DK63" s="299" t="str">
        <f t="shared" ca="1" si="55"/>
        <v/>
      </c>
    </row>
    <row r="64" spans="1:115" ht="32.1" customHeight="1" x14ac:dyDescent="0.2">
      <c r="A64" s="312" t="str">
        <f t="shared" ca="1" si="149"/>
        <v/>
      </c>
      <c r="B64" s="313" t="str">
        <f t="shared" ca="1" si="149"/>
        <v/>
      </c>
      <c r="C64" s="371">
        <f t="shared" ca="1" si="99"/>
        <v>0</v>
      </c>
      <c r="D64" s="361" t="str">
        <f t="shared" ca="1" si="150"/>
        <v/>
      </c>
      <c r="E64" s="314" t="str">
        <f t="shared" ca="1" si="150"/>
        <v/>
      </c>
      <c r="F64" s="314" t="str">
        <f t="shared" ca="1" si="150"/>
        <v/>
      </c>
      <c r="G64" s="313" t="str">
        <f t="shared" ca="1" si="150"/>
        <v/>
      </c>
      <c r="H64" s="346" t="str">
        <f t="shared" ca="1" si="100"/>
        <v>---</v>
      </c>
      <c r="I64" s="312" t="str">
        <f t="shared" ca="1" si="151"/>
        <v/>
      </c>
      <c r="J64" s="313" t="str">
        <f t="shared" ca="1" si="151"/>
        <v/>
      </c>
      <c r="K64" s="313" t="str">
        <f t="shared" ca="1" si="151"/>
        <v/>
      </c>
      <c r="L64" s="321" t="str">
        <f t="shared" ca="1" si="101"/>
        <v>---</v>
      </c>
      <c r="M64" s="457" t="str">
        <f t="shared" ca="1" si="56"/>
        <v/>
      </c>
      <c r="N64" s="316" t="str">
        <f t="shared" ca="1" si="152"/>
        <v/>
      </c>
      <c r="O64" s="313" t="str">
        <f t="shared" ca="1" si="152"/>
        <v/>
      </c>
      <c r="P64" s="321" t="str">
        <f t="shared" ca="1" si="102"/>
        <v>---</v>
      </c>
      <c r="Q64" s="368" t="str">
        <f t="shared" ca="1" si="153"/>
        <v/>
      </c>
      <c r="R64" s="317" t="str">
        <f t="shared" ca="1" si="153"/>
        <v/>
      </c>
      <c r="S64" s="321" t="str">
        <f t="shared" ca="1" si="103"/>
        <v>---</v>
      </c>
      <c r="T64" s="430" t="str">
        <f t="shared" ca="1" si="104"/>
        <v/>
      </c>
      <c r="U64" s="321" t="str">
        <f t="shared" ca="1" si="11"/>
        <v>---</v>
      </c>
      <c r="V64" s="364" t="str">
        <f t="shared" ca="1" si="154"/>
        <v/>
      </c>
      <c r="W64" s="318" t="str">
        <f t="shared" ca="1" si="154"/>
        <v/>
      </c>
      <c r="X64" s="318" t="str">
        <f t="shared" ca="1" si="154"/>
        <v/>
      </c>
      <c r="Y64" s="321" t="str">
        <f t="shared" ca="1" si="105"/>
        <v>---</v>
      </c>
      <c r="Z64" s="312" t="str">
        <f t="shared" ca="1" si="106"/>
        <v/>
      </c>
      <c r="AA64" s="313" t="str">
        <f t="shared" ca="1" si="57"/>
        <v>--</v>
      </c>
      <c r="AB64" s="315" t="str">
        <f t="shared" ca="1" si="107"/>
        <v>---</v>
      </c>
      <c r="AC64" s="321" t="str">
        <f t="shared" ca="1" si="91"/>
        <v>---</v>
      </c>
      <c r="AD64" s="361" t="str">
        <f t="shared" ca="1" si="155"/>
        <v/>
      </c>
      <c r="AE64" s="358" t="str">
        <f t="shared" ca="1" si="155"/>
        <v/>
      </c>
      <c r="AF64" s="312" t="str">
        <f t="shared" ca="1" si="155"/>
        <v/>
      </c>
      <c r="AG64" s="313" t="str">
        <f t="shared" ca="1" si="155"/>
        <v/>
      </c>
      <c r="AH64" s="313" t="str">
        <f t="shared" ca="1" si="155"/>
        <v/>
      </c>
      <c r="AI64" s="313" t="str">
        <f t="shared" ca="1" si="18"/>
        <v/>
      </c>
      <c r="AJ64" s="319">
        <f t="shared" ca="1" si="108"/>
        <v>0</v>
      </c>
      <c r="AK64" s="321" t="str">
        <f ca="1">IF(AJ64=0,"---",(IF(((VLOOKUP(AF64,AuE_Vorgaben!G$25:H$27,2,TRUE))&gt;AJ64),"ok","?")))</f>
        <v>---</v>
      </c>
      <c r="AL64" s="312" t="str">
        <f t="shared" ca="1" si="156"/>
        <v/>
      </c>
      <c r="AM64" s="313" t="str">
        <f t="shared" ca="1" si="156"/>
        <v/>
      </c>
      <c r="AN64" s="313" t="str">
        <f t="shared" ca="1" si="156"/>
        <v/>
      </c>
      <c r="AO64" s="313" t="str">
        <f t="shared" ca="1" si="58"/>
        <v/>
      </c>
      <c r="AP64" s="313" t="str">
        <f t="shared" ca="1" si="21"/>
        <v/>
      </c>
      <c r="AQ64" s="313" t="str">
        <f t="shared" ca="1" si="157"/>
        <v/>
      </c>
      <c r="AR64" s="313" t="str">
        <f t="shared" ca="1" si="157"/>
        <v/>
      </c>
      <c r="AS64" s="313" t="str">
        <f t="shared" ca="1" si="59"/>
        <v/>
      </c>
      <c r="AT64" s="320">
        <f t="shared" ca="1" si="109"/>
        <v>0</v>
      </c>
      <c r="AU64" s="321" t="str">
        <f t="shared" ca="1" si="60"/>
        <v>---</v>
      </c>
      <c r="AV64" s="312" t="str">
        <f t="shared" ca="1" si="158"/>
        <v/>
      </c>
      <c r="AW64" s="313" t="str">
        <f t="shared" ca="1" si="158"/>
        <v/>
      </c>
      <c r="AX64" s="320" t="str">
        <f t="shared" ca="1" si="25"/>
        <v/>
      </c>
      <c r="AY64" s="321" t="str">
        <f t="shared" ca="1" si="26"/>
        <v>---</v>
      </c>
      <c r="AZ64" s="355">
        <f t="shared" ca="1" si="27"/>
        <v>0</v>
      </c>
      <c r="BA64" s="321" t="str">
        <f t="shared" ca="1" si="28"/>
        <v>---</v>
      </c>
      <c r="BB64" s="352" t="str">
        <f t="shared" ca="1" si="29"/>
        <v/>
      </c>
      <c r="BC64" s="321" t="str">
        <f t="shared" ca="1" si="61"/>
        <v>---</v>
      </c>
      <c r="BD64" s="349" t="str">
        <f t="shared" ca="1" si="110"/>
        <v/>
      </c>
      <c r="BE64" s="315" t="str">
        <f t="shared" ca="1" si="31"/>
        <v>---</v>
      </c>
      <c r="BF64" s="320" t="str">
        <f t="shared" ca="1" si="111"/>
        <v/>
      </c>
      <c r="BG64" s="321" t="str">
        <f t="shared" ca="1" si="33"/>
        <v>---</v>
      </c>
      <c r="BI64" s="379" t="s">
        <v>200</v>
      </c>
      <c r="BK64" s="393">
        <f t="shared" ca="1" si="112"/>
        <v>0</v>
      </c>
      <c r="BL64" s="381">
        <f t="shared" ca="1" si="35"/>
        <v>0</v>
      </c>
      <c r="BM64" s="381">
        <f t="shared" ca="1" si="113"/>
        <v>0</v>
      </c>
      <c r="BN64" s="381">
        <f t="shared" ca="1" si="114"/>
        <v>0</v>
      </c>
      <c r="BO64" s="381">
        <f t="shared" ca="1" si="115"/>
        <v>0</v>
      </c>
      <c r="BP64" s="397">
        <f t="shared" ca="1" si="116"/>
        <v>0</v>
      </c>
      <c r="BQ64" s="305"/>
      <c r="BR64" s="312" t="str">
        <f t="shared" ca="1" si="117"/>
        <v/>
      </c>
      <c r="BS64" s="381" t="str">
        <f t="shared" ca="1" si="41"/>
        <v/>
      </c>
      <c r="BT64" s="381" t="str">
        <f t="shared" ca="1" si="42"/>
        <v/>
      </c>
      <c r="BU64" s="397" t="str">
        <f t="shared" ca="1" si="43"/>
        <v/>
      </c>
      <c r="BV64" s="305"/>
      <c r="BW64" s="312" t="str">
        <f t="shared" ca="1" si="118"/>
        <v/>
      </c>
      <c r="BX64" s="381" t="str">
        <f t="shared" ca="1" si="45"/>
        <v/>
      </c>
      <c r="BY64" s="397" t="str">
        <f t="shared" ca="1" si="46"/>
        <v/>
      </c>
      <c r="BZ64" s="305"/>
      <c r="CA64" s="393" t="str">
        <f t="shared" ca="1" si="47"/>
        <v/>
      </c>
      <c r="CB64" s="381" t="str">
        <f t="shared" ca="1" si="48"/>
        <v/>
      </c>
      <c r="CC64" s="381" t="str">
        <f t="shared" ca="1" si="49"/>
        <v/>
      </c>
      <c r="CD64" s="147" t="str">
        <f t="shared" ca="1" si="50"/>
        <v>--</v>
      </c>
      <c r="CG64" s="312" t="s">
        <v>382</v>
      </c>
      <c r="CH64" s="382" t="e">
        <f t="shared" ref="CH64:CH68" ca="1" si="160">CH55</f>
        <v>#DIV/0!</v>
      </c>
      <c r="CI64" s="383" t="e">
        <f t="shared" ref="CI64:CI86" ca="1" si="161">IF(CH64=0,"ok","?")</f>
        <v>#DIV/0!</v>
      </c>
      <c r="CQ64" s="393">
        <f t="shared" ca="1" si="120"/>
        <v>0</v>
      </c>
      <c r="CR64" s="381">
        <f t="shared" ca="1" si="62"/>
        <v>0</v>
      </c>
      <c r="CS64" s="397">
        <f t="shared" ca="1" si="63"/>
        <v>0</v>
      </c>
      <c r="CU64" s="296">
        <f t="shared" ca="1" si="65"/>
        <v>0</v>
      </c>
      <c r="CV64" s="297" t="str">
        <f t="shared" ca="1" si="159"/>
        <v/>
      </c>
      <c r="CW64" s="297" t="str">
        <f t="shared" ca="1" si="159"/>
        <v/>
      </c>
      <c r="CX64" s="297" t="str">
        <f t="shared" ca="1" si="159"/>
        <v/>
      </c>
      <c r="CY64" s="297" t="str">
        <f t="shared" ca="1" si="159"/>
        <v/>
      </c>
      <c r="CZ64" s="297" t="str">
        <f t="shared" ca="1" si="159"/>
        <v/>
      </c>
      <c r="DA64" s="297" t="str">
        <f t="shared" ca="1" si="159"/>
        <v/>
      </c>
      <c r="DB64" s="297" t="str">
        <f t="shared" ca="1" si="159"/>
        <v/>
      </c>
      <c r="DC64" s="297" t="str">
        <f t="shared" ca="1" si="159"/>
        <v/>
      </c>
      <c r="DD64" s="297" t="str">
        <f t="shared" ca="1" si="159"/>
        <v/>
      </c>
      <c r="DE64" s="297" t="str">
        <f t="shared" ca="1" si="159"/>
        <v/>
      </c>
      <c r="DF64" s="399" t="str">
        <f t="shared" ca="1" si="159"/>
        <v/>
      </c>
      <c r="DH64" s="403" t="str">
        <f t="shared" ca="1" si="121"/>
        <v/>
      </c>
      <c r="DI64" s="300" t="str">
        <f t="shared" ca="1" si="122"/>
        <v/>
      </c>
      <c r="DJ64" s="404">
        <f t="shared" ca="1" si="123"/>
        <v>0</v>
      </c>
      <c r="DK64" s="299" t="str">
        <f t="shared" ca="1" si="55"/>
        <v/>
      </c>
    </row>
    <row r="65" spans="1:115" ht="32.1" customHeight="1" x14ac:dyDescent="0.2">
      <c r="A65" s="312" t="str">
        <f t="shared" ca="1" si="149"/>
        <v/>
      </c>
      <c r="B65" s="313" t="str">
        <f t="shared" ca="1" si="149"/>
        <v/>
      </c>
      <c r="C65" s="371">
        <f t="shared" ca="1" si="99"/>
        <v>0</v>
      </c>
      <c r="D65" s="361" t="str">
        <f t="shared" ca="1" si="150"/>
        <v/>
      </c>
      <c r="E65" s="314" t="str">
        <f t="shared" ca="1" si="150"/>
        <v/>
      </c>
      <c r="F65" s="314" t="str">
        <f t="shared" ca="1" si="150"/>
        <v/>
      </c>
      <c r="G65" s="313" t="str">
        <f t="shared" ca="1" si="150"/>
        <v/>
      </c>
      <c r="H65" s="346" t="str">
        <f t="shared" ca="1" si="100"/>
        <v>---</v>
      </c>
      <c r="I65" s="312" t="str">
        <f t="shared" ca="1" si="151"/>
        <v/>
      </c>
      <c r="J65" s="313" t="str">
        <f t="shared" ca="1" si="151"/>
        <v/>
      </c>
      <c r="K65" s="313" t="str">
        <f t="shared" ca="1" si="151"/>
        <v/>
      </c>
      <c r="L65" s="321" t="str">
        <f t="shared" ca="1" si="101"/>
        <v>---</v>
      </c>
      <c r="M65" s="457" t="str">
        <f t="shared" ca="1" si="56"/>
        <v/>
      </c>
      <c r="N65" s="316" t="str">
        <f t="shared" ca="1" si="152"/>
        <v/>
      </c>
      <c r="O65" s="313" t="str">
        <f t="shared" ca="1" si="152"/>
        <v/>
      </c>
      <c r="P65" s="321" t="str">
        <f t="shared" ca="1" si="102"/>
        <v>---</v>
      </c>
      <c r="Q65" s="368" t="str">
        <f t="shared" ca="1" si="153"/>
        <v/>
      </c>
      <c r="R65" s="317" t="str">
        <f t="shared" ca="1" si="153"/>
        <v/>
      </c>
      <c r="S65" s="321" t="str">
        <f t="shared" ca="1" si="103"/>
        <v>---</v>
      </c>
      <c r="T65" s="430" t="str">
        <f t="shared" ca="1" si="104"/>
        <v/>
      </c>
      <c r="U65" s="321" t="str">
        <f t="shared" ca="1" si="11"/>
        <v>---</v>
      </c>
      <c r="V65" s="364" t="str">
        <f t="shared" ca="1" si="154"/>
        <v/>
      </c>
      <c r="W65" s="318" t="str">
        <f t="shared" ca="1" si="154"/>
        <v/>
      </c>
      <c r="X65" s="318" t="str">
        <f t="shared" ca="1" si="154"/>
        <v/>
      </c>
      <c r="Y65" s="321" t="str">
        <f t="shared" ca="1" si="105"/>
        <v>---</v>
      </c>
      <c r="Z65" s="312" t="str">
        <f t="shared" ca="1" si="106"/>
        <v/>
      </c>
      <c r="AA65" s="313" t="str">
        <f t="shared" ca="1" si="57"/>
        <v>--</v>
      </c>
      <c r="AB65" s="315" t="str">
        <f t="shared" ca="1" si="107"/>
        <v>---</v>
      </c>
      <c r="AC65" s="321" t="str">
        <f t="shared" ca="1" si="91"/>
        <v>---</v>
      </c>
      <c r="AD65" s="361" t="str">
        <f t="shared" ca="1" si="155"/>
        <v/>
      </c>
      <c r="AE65" s="358" t="str">
        <f t="shared" ca="1" si="155"/>
        <v/>
      </c>
      <c r="AF65" s="312" t="str">
        <f t="shared" ca="1" si="155"/>
        <v/>
      </c>
      <c r="AG65" s="313" t="str">
        <f t="shared" ca="1" si="155"/>
        <v/>
      </c>
      <c r="AH65" s="313" t="str">
        <f t="shared" ca="1" si="155"/>
        <v/>
      </c>
      <c r="AI65" s="313" t="str">
        <f t="shared" ca="1" si="18"/>
        <v/>
      </c>
      <c r="AJ65" s="319">
        <f t="shared" ca="1" si="108"/>
        <v>0</v>
      </c>
      <c r="AK65" s="321" t="str">
        <f ca="1">IF(AJ65=0,"---",(IF(((VLOOKUP(AF65,AuE_Vorgaben!G$25:H$27,2,TRUE))&gt;AJ65),"ok","?")))</f>
        <v>---</v>
      </c>
      <c r="AL65" s="312" t="str">
        <f t="shared" ca="1" si="156"/>
        <v/>
      </c>
      <c r="AM65" s="313" t="str">
        <f t="shared" ca="1" si="156"/>
        <v/>
      </c>
      <c r="AN65" s="313" t="str">
        <f t="shared" ca="1" si="156"/>
        <v/>
      </c>
      <c r="AO65" s="313" t="str">
        <f t="shared" ca="1" si="58"/>
        <v/>
      </c>
      <c r="AP65" s="313" t="str">
        <f t="shared" ca="1" si="21"/>
        <v/>
      </c>
      <c r="AQ65" s="313" t="str">
        <f t="shared" ca="1" si="157"/>
        <v/>
      </c>
      <c r="AR65" s="313" t="str">
        <f t="shared" ca="1" si="157"/>
        <v/>
      </c>
      <c r="AS65" s="313" t="str">
        <f t="shared" ca="1" si="59"/>
        <v/>
      </c>
      <c r="AT65" s="320">
        <f t="shared" ca="1" si="109"/>
        <v>0</v>
      </c>
      <c r="AU65" s="321" t="str">
        <f t="shared" ca="1" si="60"/>
        <v>---</v>
      </c>
      <c r="AV65" s="312" t="str">
        <f t="shared" ca="1" si="158"/>
        <v/>
      </c>
      <c r="AW65" s="313" t="str">
        <f t="shared" ca="1" si="158"/>
        <v/>
      </c>
      <c r="AX65" s="320" t="str">
        <f t="shared" ca="1" si="25"/>
        <v/>
      </c>
      <c r="AY65" s="321" t="str">
        <f t="shared" ca="1" si="26"/>
        <v>---</v>
      </c>
      <c r="AZ65" s="355">
        <f t="shared" ca="1" si="27"/>
        <v>0</v>
      </c>
      <c r="BA65" s="321" t="str">
        <f t="shared" ca="1" si="28"/>
        <v>---</v>
      </c>
      <c r="BB65" s="352" t="str">
        <f t="shared" ca="1" si="29"/>
        <v/>
      </c>
      <c r="BC65" s="321" t="str">
        <f t="shared" ca="1" si="61"/>
        <v>---</v>
      </c>
      <c r="BD65" s="349" t="str">
        <f t="shared" ca="1" si="110"/>
        <v/>
      </c>
      <c r="BE65" s="315" t="str">
        <f t="shared" ca="1" si="31"/>
        <v>---</v>
      </c>
      <c r="BF65" s="320" t="str">
        <f t="shared" ca="1" si="111"/>
        <v/>
      </c>
      <c r="BG65" s="321" t="str">
        <f t="shared" ca="1" si="33"/>
        <v>---</v>
      </c>
      <c r="BI65" s="379" t="s">
        <v>201</v>
      </c>
      <c r="BK65" s="393">
        <f t="shared" ca="1" si="112"/>
        <v>0</v>
      </c>
      <c r="BL65" s="381">
        <f t="shared" ca="1" si="35"/>
        <v>0</v>
      </c>
      <c r="BM65" s="381">
        <f t="shared" ca="1" si="113"/>
        <v>0</v>
      </c>
      <c r="BN65" s="381">
        <f t="shared" ca="1" si="114"/>
        <v>0</v>
      </c>
      <c r="BO65" s="381">
        <f t="shared" ca="1" si="115"/>
        <v>0</v>
      </c>
      <c r="BP65" s="397">
        <f t="shared" ca="1" si="116"/>
        <v>0</v>
      </c>
      <c r="BQ65" s="305"/>
      <c r="BR65" s="312" t="str">
        <f t="shared" ca="1" si="117"/>
        <v/>
      </c>
      <c r="BS65" s="381" t="str">
        <f t="shared" ca="1" si="41"/>
        <v/>
      </c>
      <c r="BT65" s="381" t="str">
        <f t="shared" ca="1" si="42"/>
        <v/>
      </c>
      <c r="BU65" s="397" t="str">
        <f t="shared" ca="1" si="43"/>
        <v/>
      </c>
      <c r="BV65" s="305"/>
      <c r="BW65" s="312" t="str">
        <f t="shared" ca="1" si="118"/>
        <v/>
      </c>
      <c r="BX65" s="381" t="str">
        <f t="shared" ca="1" si="45"/>
        <v/>
      </c>
      <c r="BY65" s="397" t="str">
        <f t="shared" ca="1" si="46"/>
        <v/>
      </c>
      <c r="BZ65" s="305"/>
      <c r="CA65" s="393" t="str">
        <f t="shared" ca="1" si="47"/>
        <v/>
      </c>
      <c r="CB65" s="381" t="str">
        <f t="shared" ca="1" si="48"/>
        <v/>
      </c>
      <c r="CC65" s="381" t="str">
        <f t="shared" ca="1" si="49"/>
        <v/>
      </c>
      <c r="CD65" s="147" t="str">
        <f t="shared" ca="1" si="50"/>
        <v>--</v>
      </c>
      <c r="CG65" s="312" t="s">
        <v>383</v>
      </c>
      <c r="CH65" s="382" t="e">
        <f t="shared" ca="1" si="160"/>
        <v>#DIV/0!</v>
      </c>
      <c r="CI65" s="383" t="e">
        <f t="shared" ca="1" si="161"/>
        <v>#DIV/0!</v>
      </c>
      <c r="CQ65" s="393">
        <f t="shared" ca="1" si="120"/>
        <v>0</v>
      </c>
      <c r="CR65" s="381">
        <f t="shared" ca="1" si="62"/>
        <v>0</v>
      </c>
      <c r="CS65" s="397">
        <f t="shared" ca="1" si="63"/>
        <v>0</v>
      </c>
      <c r="CU65" s="296">
        <f t="shared" ca="1" si="65"/>
        <v>0</v>
      </c>
      <c r="CV65" s="297" t="str">
        <f t="shared" ca="1" si="159"/>
        <v/>
      </c>
      <c r="CW65" s="297" t="str">
        <f t="shared" ca="1" si="159"/>
        <v/>
      </c>
      <c r="CX65" s="297" t="str">
        <f t="shared" ca="1" si="159"/>
        <v/>
      </c>
      <c r="CY65" s="297" t="str">
        <f t="shared" ca="1" si="159"/>
        <v/>
      </c>
      <c r="CZ65" s="297" t="str">
        <f t="shared" ca="1" si="159"/>
        <v/>
      </c>
      <c r="DA65" s="297" t="str">
        <f t="shared" ca="1" si="159"/>
        <v/>
      </c>
      <c r="DB65" s="297" t="str">
        <f t="shared" ca="1" si="159"/>
        <v/>
      </c>
      <c r="DC65" s="297" t="str">
        <f t="shared" ca="1" si="159"/>
        <v/>
      </c>
      <c r="DD65" s="297" t="str">
        <f t="shared" ca="1" si="159"/>
        <v/>
      </c>
      <c r="DE65" s="297" t="str">
        <f t="shared" ca="1" si="159"/>
        <v/>
      </c>
      <c r="DF65" s="399" t="str">
        <f t="shared" ca="1" si="159"/>
        <v/>
      </c>
      <c r="DH65" s="403" t="str">
        <f t="shared" ca="1" si="121"/>
        <v/>
      </c>
      <c r="DI65" s="300" t="str">
        <f t="shared" ca="1" si="122"/>
        <v/>
      </c>
      <c r="DJ65" s="404">
        <f t="shared" ca="1" si="123"/>
        <v>0</v>
      </c>
      <c r="DK65" s="299" t="str">
        <f t="shared" ca="1" si="55"/>
        <v/>
      </c>
    </row>
    <row r="66" spans="1:115" ht="32.1" customHeight="1" x14ac:dyDescent="0.2">
      <c r="A66" s="312" t="str">
        <f t="shared" ca="1" si="149"/>
        <v/>
      </c>
      <c r="B66" s="313" t="str">
        <f t="shared" ca="1" si="149"/>
        <v/>
      </c>
      <c r="C66" s="371">
        <f t="shared" ca="1" si="99"/>
        <v>0</v>
      </c>
      <c r="D66" s="361" t="str">
        <f t="shared" ca="1" si="150"/>
        <v/>
      </c>
      <c r="E66" s="314" t="str">
        <f t="shared" ca="1" si="150"/>
        <v/>
      </c>
      <c r="F66" s="314" t="str">
        <f t="shared" ca="1" si="150"/>
        <v/>
      </c>
      <c r="G66" s="313" t="str">
        <f t="shared" ca="1" si="150"/>
        <v/>
      </c>
      <c r="H66" s="346" t="str">
        <f t="shared" ca="1" si="100"/>
        <v>---</v>
      </c>
      <c r="I66" s="312" t="str">
        <f t="shared" ca="1" si="151"/>
        <v/>
      </c>
      <c r="J66" s="313" t="str">
        <f t="shared" ca="1" si="151"/>
        <v/>
      </c>
      <c r="K66" s="313" t="str">
        <f t="shared" ca="1" si="151"/>
        <v/>
      </c>
      <c r="L66" s="321" t="str">
        <f t="shared" ca="1" si="101"/>
        <v>---</v>
      </c>
      <c r="M66" s="457" t="str">
        <f t="shared" ca="1" si="56"/>
        <v/>
      </c>
      <c r="N66" s="316" t="str">
        <f t="shared" ca="1" si="152"/>
        <v/>
      </c>
      <c r="O66" s="313" t="str">
        <f t="shared" ca="1" si="152"/>
        <v/>
      </c>
      <c r="P66" s="321" t="str">
        <f t="shared" ca="1" si="102"/>
        <v>---</v>
      </c>
      <c r="Q66" s="368" t="str">
        <f t="shared" ca="1" si="153"/>
        <v/>
      </c>
      <c r="R66" s="317" t="str">
        <f t="shared" ca="1" si="153"/>
        <v/>
      </c>
      <c r="S66" s="321" t="str">
        <f t="shared" ca="1" si="103"/>
        <v>---</v>
      </c>
      <c r="T66" s="430" t="str">
        <f t="shared" ca="1" si="104"/>
        <v/>
      </c>
      <c r="U66" s="321" t="str">
        <f t="shared" ca="1" si="11"/>
        <v>---</v>
      </c>
      <c r="V66" s="364" t="str">
        <f t="shared" ca="1" si="154"/>
        <v/>
      </c>
      <c r="W66" s="318" t="str">
        <f t="shared" ca="1" si="154"/>
        <v/>
      </c>
      <c r="X66" s="318" t="str">
        <f t="shared" ca="1" si="154"/>
        <v/>
      </c>
      <c r="Y66" s="321" t="str">
        <f t="shared" ca="1" si="105"/>
        <v>---</v>
      </c>
      <c r="Z66" s="312" t="str">
        <f t="shared" ca="1" si="106"/>
        <v/>
      </c>
      <c r="AA66" s="313" t="str">
        <f t="shared" ca="1" si="57"/>
        <v>--</v>
      </c>
      <c r="AB66" s="315" t="str">
        <f t="shared" ca="1" si="107"/>
        <v>---</v>
      </c>
      <c r="AC66" s="321" t="str">
        <f t="shared" ca="1" si="91"/>
        <v>---</v>
      </c>
      <c r="AD66" s="361" t="str">
        <f t="shared" ca="1" si="155"/>
        <v/>
      </c>
      <c r="AE66" s="358" t="str">
        <f t="shared" ca="1" si="155"/>
        <v/>
      </c>
      <c r="AF66" s="312" t="str">
        <f t="shared" ca="1" si="155"/>
        <v/>
      </c>
      <c r="AG66" s="313" t="str">
        <f t="shared" ca="1" si="155"/>
        <v/>
      </c>
      <c r="AH66" s="313" t="str">
        <f t="shared" ca="1" si="155"/>
        <v/>
      </c>
      <c r="AI66" s="313" t="str">
        <f t="shared" ca="1" si="18"/>
        <v/>
      </c>
      <c r="AJ66" s="319">
        <f t="shared" ca="1" si="108"/>
        <v>0</v>
      </c>
      <c r="AK66" s="321" t="str">
        <f ca="1">IF(AJ66=0,"---",(IF(((VLOOKUP(AF66,AuE_Vorgaben!G$25:H$27,2,TRUE))&gt;AJ66),"ok","?")))</f>
        <v>---</v>
      </c>
      <c r="AL66" s="312" t="str">
        <f t="shared" ca="1" si="156"/>
        <v/>
      </c>
      <c r="AM66" s="313" t="str">
        <f t="shared" ca="1" si="156"/>
        <v/>
      </c>
      <c r="AN66" s="313" t="str">
        <f t="shared" ca="1" si="156"/>
        <v/>
      </c>
      <c r="AO66" s="313" t="str">
        <f t="shared" ca="1" si="58"/>
        <v/>
      </c>
      <c r="AP66" s="313" t="str">
        <f t="shared" ca="1" si="21"/>
        <v/>
      </c>
      <c r="AQ66" s="313" t="str">
        <f t="shared" ca="1" si="157"/>
        <v/>
      </c>
      <c r="AR66" s="313" t="str">
        <f t="shared" ca="1" si="157"/>
        <v/>
      </c>
      <c r="AS66" s="313" t="str">
        <f t="shared" ca="1" si="59"/>
        <v/>
      </c>
      <c r="AT66" s="320">
        <f t="shared" ca="1" si="109"/>
        <v>0</v>
      </c>
      <c r="AU66" s="321" t="str">
        <f t="shared" ca="1" si="60"/>
        <v>---</v>
      </c>
      <c r="AV66" s="312" t="str">
        <f t="shared" ca="1" si="158"/>
        <v/>
      </c>
      <c r="AW66" s="313" t="str">
        <f t="shared" ca="1" si="158"/>
        <v/>
      </c>
      <c r="AX66" s="320" t="str">
        <f t="shared" ca="1" si="25"/>
        <v/>
      </c>
      <c r="AY66" s="321" t="str">
        <f t="shared" ca="1" si="26"/>
        <v>---</v>
      </c>
      <c r="AZ66" s="355">
        <f t="shared" ca="1" si="27"/>
        <v>0</v>
      </c>
      <c r="BA66" s="321" t="str">
        <f t="shared" ca="1" si="28"/>
        <v>---</v>
      </c>
      <c r="BB66" s="352" t="str">
        <f t="shared" ca="1" si="29"/>
        <v/>
      </c>
      <c r="BC66" s="321" t="str">
        <f t="shared" ca="1" si="61"/>
        <v>---</v>
      </c>
      <c r="BD66" s="349" t="str">
        <f t="shared" ca="1" si="110"/>
        <v/>
      </c>
      <c r="BE66" s="315" t="str">
        <f t="shared" ca="1" si="31"/>
        <v>---</v>
      </c>
      <c r="BF66" s="320" t="str">
        <f t="shared" ca="1" si="111"/>
        <v/>
      </c>
      <c r="BG66" s="321" t="str">
        <f t="shared" ca="1" si="33"/>
        <v>---</v>
      </c>
      <c r="BI66" s="379" t="s">
        <v>202</v>
      </c>
      <c r="BK66" s="393">
        <f t="shared" ca="1" si="112"/>
        <v>0</v>
      </c>
      <c r="BL66" s="381">
        <f t="shared" ca="1" si="35"/>
        <v>0</v>
      </c>
      <c r="BM66" s="381">
        <f t="shared" ca="1" si="113"/>
        <v>0</v>
      </c>
      <c r="BN66" s="381">
        <f t="shared" ca="1" si="114"/>
        <v>0</v>
      </c>
      <c r="BO66" s="381">
        <f t="shared" ca="1" si="115"/>
        <v>0</v>
      </c>
      <c r="BP66" s="397">
        <f t="shared" ca="1" si="116"/>
        <v>0</v>
      </c>
      <c r="BQ66" s="305"/>
      <c r="BR66" s="312" t="str">
        <f t="shared" ca="1" si="117"/>
        <v/>
      </c>
      <c r="BS66" s="381" t="str">
        <f t="shared" ca="1" si="41"/>
        <v/>
      </c>
      <c r="BT66" s="381" t="str">
        <f t="shared" ca="1" si="42"/>
        <v/>
      </c>
      <c r="BU66" s="397" t="str">
        <f t="shared" ca="1" si="43"/>
        <v/>
      </c>
      <c r="BV66" s="305"/>
      <c r="BW66" s="312" t="str">
        <f t="shared" ca="1" si="118"/>
        <v/>
      </c>
      <c r="BX66" s="381" t="str">
        <f t="shared" ca="1" si="45"/>
        <v/>
      </c>
      <c r="BY66" s="397" t="str">
        <f t="shared" ca="1" si="46"/>
        <v/>
      </c>
      <c r="BZ66" s="305"/>
      <c r="CA66" s="393" t="str">
        <f t="shared" ca="1" si="47"/>
        <v/>
      </c>
      <c r="CB66" s="381" t="str">
        <f t="shared" ca="1" si="48"/>
        <v/>
      </c>
      <c r="CC66" s="381" t="str">
        <f t="shared" ca="1" si="49"/>
        <v/>
      </c>
      <c r="CD66" s="147" t="str">
        <f t="shared" ca="1" si="50"/>
        <v>--</v>
      </c>
      <c r="CG66" s="312" t="s">
        <v>384</v>
      </c>
      <c r="CH66" s="382" t="e">
        <f t="shared" ca="1" si="160"/>
        <v>#DIV/0!</v>
      </c>
      <c r="CI66" s="383" t="e">
        <f t="shared" ca="1" si="161"/>
        <v>#DIV/0!</v>
      </c>
      <c r="CQ66" s="393">
        <f t="shared" ca="1" si="120"/>
        <v>0</v>
      </c>
      <c r="CR66" s="381">
        <f t="shared" ca="1" si="62"/>
        <v>0</v>
      </c>
      <c r="CS66" s="397">
        <f t="shared" ca="1" si="63"/>
        <v>0</v>
      </c>
      <c r="CU66" s="296">
        <f t="shared" ca="1" si="65"/>
        <v>0</v>
      </c>
      <c r="CV66" s="297" t="str">
        <f t="shared" ca="1" si="159"/>
        <v/>
      </c>
      <c r="CW66" s="297" t="str">
        <f t="shared" ca="1" si="159"/>
        <v/>
      </c>
      <c r="CX66" s="297" t="str">
        <f t="shared" ca="1" si="159"/>
        <v/>
      </c>
      <c r="CY66" s="297" t="str">
        <f t="shared" ca="1" si="159"/>
        <v/>
      </c>
      <c r="CZ66" s="297" t="str">
        <f t="shared" ca="1" si="159"/>
        <v/>
      </c>
      <c r="DA66" s="297" t="str">
        <f t="shared" ca="1" si="159"/>
        <v/>
      </c>
      <c r="DB66" s="297" t="str">
        <f t="shared" ca="1" si="159"/>
        <v/>
      </c>
      <c r="DC66" s="297" t="str">
        <f t="shared" ca="1" si="159"/>
        <v/>
      </c>
      <c r="DD66" s="297" t="str">
        <f t="shared" ca="1" si="159"/>
        <v/>
      </c>
      <c r="DE66" s="297" t="str">
        <f t="shared" ca="1" si="159"/>
        <v/>
      </c>
      <c r="DF66" s="399" t="str">
        <f t="shared" ca="1" si="159"/>
        <v/>
      </c>
      <c r="DH66" s="403" t="str">
        <f t="shared" ca="1" si="121"/>
        <v/>
      </c>
      <c r="DI66" s="300" t="str">
        <f t="shared" ca="1" si="122"/>
        <v/>
      </c>
      <c r="DJ66" s="404">
        <f t="shared" ca="1" si="123"/>
        <v>0</v>
      </c>
      <c r="DK66" s="299" t="str">
        <f t="shared" ca="1" si="55"/>
        <v/>
      </c>
    </row>
    <row r="67" spans="1:115" ht="32.1" customHeight="1" x14ac:dyDescent="0.2">
      <c r="A67" s="312" t="str">
        <f t="shared" ca="1" si="149"/>
        <v/>
      </c>
      <c r="B67" s="313" t="str">
        <f t="shared" ca="1" si="149"/>
        <v/>
      </c>
      <c r="C67" s="371">
        <f t="shared" ref="C67:C102" ca="1" si="162">INDIRECT("Kalkulation!"&amp;$BI67&amp;C$104,TRUE)</f>
        <v>0</v>
      </c>
      <c r="D67" s="361" t="str">
        <f t="shared" ca="1" si="150"/>
        <v/>
      </c>
      <c r="E67" s="314" t="str">
        <f t="shared" ca="1" si="150"/>
        <v/>
      </c>
      <c r="F67" s="314" t="str">
        <f t="shared" ca="1" si="150"/>
        <v/>
      </c>
      <c r="G67" s="313" t="str">
        <f t="shared" ca="1" si="150"/>
        <v/>
      </c>
      <c r="H67" s="346" t="str">
        <f t="shared" ref="H67:H98" ca="1" si="163">IF(C67&lt;&gt;0,(IF(AND(G67=15,F67="Gruppenmaßnahme im Klassenverband"),"ok",(IF(AND(G67=1,F67="Einzelmaßnahme"),"ok","?")))),"---")</f>
        <v>---</v>
      </c>
      <c r="I67" s="312" t="str">
        <f t="shared" ca="1" si="151"/>
        <v/>
      </c>
      <c r="J67" s="313" t="str">
        <f t="shared" ca="1" si="151"/>
        <v/>
      </c>
      <c r="K67" s="313" t="str">
        <f t="shared" ca="1" si="151"/>
        <v/>
      </c>
      <c r="L67" s="321" t="str">
        <f t="shared" ref="L67:L102" ca="1" si="164">IF(C67=0,"---",(IF(J67=CS67,"ok","?")))</f>
        <v>---</v>
      </c>
      <c r="M67" s="457" t="str">
        <f t="shared" ca="1" si="56"/>
        <v/>
      </c>
      <c r="N67" s="316" t="str">
        <f t="shared" ca="1" si="152"/>
        <v/>
      </c>
      <c r="O67" s="313" t="str">
        <f t="shared" ca="1" si="152"/>
        <v/>
      </c>
      <c r="P67" s="321" t="str">
        <f t="shared" ref="P67:P98" ca="1" si="165">IF($C67&lt;&gt;0,(IF(AND(N67&gt;0,O67="keine Maßnahmeteile bei einem AG"),"?","ok")),"---")</f>
        <v>---</v>
      </c>
      <c r="Q67" s="368" t="str">
        <f t="shared" ca="1" si="153"/>
        <v/>
      </c>
      <c r="R67" s="317" t="str">
        <f t="shared" ca="1" si="153"/>
        <v/>
      </c>
      <c r="S67" s="321" t="str">
        <f t="shared" ref="S67:S98" ca="1" si="166">IF(C67=0,"---",(IF(Q67&gt;12,"?",(IF(AND(R67="Nein",Q67&gt;6),"?","ok")))))</f>
        <v>---</v>
      </c>
      <c r="T67" s="430" t="str">
        <f t="shared" ref="T67:T102" ca="1" si="167">IF($C67&lt;&gt;0,INDIRECT("Kalkulation!"&amp;$BI67&amp;T$104,TRUE),"")</f>
        <v/>
      </c>
      <c r="U67" s="321" t="str">
        <f t="shared" ref="U67:U101" ca="1" si="168">IF(T67="","---",(IF(T67&gt;37.5,"?",(IF(T67&lt;20,"?","ok")))))</f>
        <v>---</v>
      </c>
      <c r="V67" s="364" t="str">
        <f t="shared" ca="1" si="154"/>
        <v/>
      </c>
      <c r="W67" s="318" t="str">
        <f t="shared" ca="1" si="154"/>
        <v/>
      </c>
      <c r="X67" s="318" t="str">
        <f t="shared" ca="1" si="154"/>
        <v/>
      </c>
      <c r="Y67" s="321" t="str">
        <f t="shared" ref="Y67:Y98" ca="1" si="169">IF(C67=0,"---",(IF(W67&gt;X67,"?","ok")))</f>
        <v>---</v>
      </c>
      <c r="Z67" s="312" t="str">
        <f t="shared" ref="Z67:Z102" ca="1" si="170">IF($C67&lt;&gt;0,INDIRECT("Kalkulation!"&amp;$BI67&amp;Z$104,TRUE),"")</f>
        <v/>
      </c>
      <c r="AA67" s="313" t="str">
        <f t="shared" ca="1" si="57"/>
        <v>--</v>
      </c>
      <c r="AB67" s="315" t="str">
        <f t="shared" ref="AB67:AB102" ca="1" si="171">IF(BL67=0,"---",(IF(Z67="Nein","?","ok")))</f>
        <v>---</v>
      </c>
      <c r="AC67" s="321" t="str">
        <f t="shared" ca="1" si="91"/>
        <v>---</v>
      </c>
      <c r="AD67" s="361" t="str">
        <f t="shared" ca="1" si="155"/>
        <v/>
      </c>
      <c r="AE67" s="358" t="str">
        <f t="shared" ca="1" si="155"/>
        <v/>
      </c>
      <c r="AF67" s="312" t="str">
        <f t="shared" ca="1" si="155"/>
        <v/>
      </c>
      <c r="AG67" s="313" t="str">
        <f t="shared" ca="1" si="155"/>
        <v/>
      </c>
      <c r="AH67" s="313" t="str">
        <f t="shared" ca="1" si="155"/>
        <v/>
      </c>
      <c r="AI67" s="313" t="str">
        <f t="shared" ref="AI67:AI99" ca="1" si="172">IF(AG67="","",(AG67-AH67))</f>
        <v/>
      </c>
      <c r="AJ67" s="319">
        <f t="shared" ref="AJ67:AJ98" ca="1" si="173">IF(AI67="",0,(AI67/AF67))</f>
        <v>0</v>
      </c>
      <c r="AK67" s="321" t="str">
        <f ca="1">IF(AJ67=0,"---",(IF(((VLOOKUP(AF67,AuE_Vorgaben!G$25:H$27,2,TRUE))&gt;AJ67),"ok","?")))</f>
        <v>---</v>
      </c>
      <c r="AL67" s="312" t="str">
        <f t="shared" ca="1" si="156"/>
        <v/>
      </c>
      <c r="AM67" s="313" t="str">
        <f t="shared" ca="1" si="156"/>
        <v/>
      </c>
      <c r="AN67" s="313" t="str">
        <f t="shared" ca="1" si="156"/>
        <v/>
      </c>
      <c r="AO67" s="313" t="str">
        <f t="shared" ref="AO67:AO99" ca="1" si="174">IF(AL67="","",(AM67/60*AN67))</f>
        <v/>
      </c>
      <c r="AP67" s="313" t="str">
        <f t="shared" ref="AP67:AP99" ca="1" si="175">IF(AO67="","",(AL67-AO67))</f>
        <v/>
      </c>
      <c r="AQ67" s="313" t="str">
        <f t="shared" ca="1" si="157"/>
        <v/>
      </c>
      <c r="AR67" s="313" t="str">
        <f t="shared" ca="1" si="157"/>
        <v/>
      </c>
      <c r="AS67" s="313" t="str">
        <f t="shared" ref="AS67:AS99" ca="1" si="176">IF(AQ67="","",(AQ67-AR67))</f>
        <v/>
      </c>
      <c r="AT67" s="320">
        <f t="shared" ref="AT67:AT98" ca="1" si="177">IF(C67=0,0,(AS67/AP67))</f>
        <v>0</v>
      </c>
      <c r="AU67" s="321" t="str">
        <f t="shared" ref="AU67:AU99" ca="1" si="178">IF(AT67=0,"---",(IF(AT67=100%,"ok","?")))</f>
        <v>---</v>
      </c>
      <c r="AV67" s="312" t="str">
        <f t="shared" ca="1" si="158"/>
        <v/>
      </c>
      <c r="AW67" s="313" t="str">
        <f t="shared" ca="1" si="158"/>
        <v/>
      </c>
      <c r="AX67" s="320" t="str">
        <f t="shared" ref="AX67:AX98" ca="1" si="179">IF(AV67="","",(AW67/AV67))</f>
        <v/>
      </c>
      <c r="AY67" s="321" t="str">
        <f t="shared" ref="AY67:AY98" ca="1" si="180">IF(AV67="","---",IF(AX67&gt;10%,"?","ok"))</f>
        <v>---</v>
      </c>
      <c r="AZ67" s="355">
        <f t="shared" ref="AZ67:AZ99" ca="1" si="181">CU67</f>
        <v>0</v>
      </c>
      <c r="BA67" s="321" t="str">
        <f t="shared" ref="BA67:BA99" ca="1" si="182">IF(AZ67=0,"---",IF(AZ67&gt;40,"?","ok"))</f>
        <v>---</v>
      </c>
      <c r="BB67" s="352" t="str">
        <f t="shared" ref="BB67:BB99" ca="1" si="183">DK67</f>
        <v/>
      </c>
      <c r="BC67" s="321" t="str">
        <f t="shared" ca="1" si="61"/>
        <v>---</v>
      </c>
      <c r="BD67" s="349" t="str">
        <f t="shared" ref="BD67:BD102" ca="1" si="184">IF($C67&lt;&gt;0,INDIRECT("Kalkulation!"&amp;$BI67&amp;BD$104,TRUE),"")</f>
        <v/>
      </c>
      <c r="BE67" s="315" t="str">
        <f t="shared" ref="BE67:BE101" ca="1" si="185">IF(BD67="","---",(IF(BD67&gt;15%,"?","ok")))</f>
        <v>---</v>
      </c>
      <c r="BF67" s="320" t="str">
        <f t="shared" ref="BF67:BF102" ca="1" si="186">IF($C67&lt;&gt;0,INDIRECT("Kalkulation!"&amp;$BI67&amp;BF$104,TRUE),"")</f>
        <v/>
      </c>
      <c r="BG67" s="321" t="str">
        <f t="shared" ref="BG67:BG101" ca="1" si="187">IF(BF67="","---",(IF(BF67&gt;15%,"?","ok")))</f>
        <v>---</v>
      </c>
      <c r="BI67" s="379" t="s">
        <v>203</v>
      </c>
      <c r="BK67" s="393">
        <f t="shared" ref="BK67:BK102" ca="1" si="188">IF($C67&lt;&gt;0,1,0)</f>
        <v>0</v>
      </c>
      <c r="BL67" s="381">
        <f t="shared" ref="BL67:BL100" ca="1" si="189">IF(Y67="?",1,0)</f>
        <v>0</v>
      </c>
      <c r="BM67" s="381">
        <f t="shared" ref="BM67:BM98" ca="1" si="190">IF($C67=0,0,(IF(BL67=1,0,(IF(D67="§ 45 Abs. 1 Satz 1 Nr. 1 SGB III Heranführung an den Ausbildungs- und Arbeitsmarkt",1,0)))))</f>
        <v>0</v>
      </c>
      <c r="BN67" s="381">
        <f t="shared" ref="BN67:BN102" ca="1" si="191">IF($C67=0,0,(IF($BL67=1,0,(IF($D67="§ 45 Abs. 1 Satz 1 Nr. 2 SGB III Feststellung, Verringerung oder Beseitigung von Vermittlungshemmnissen",1,0)))))</f>
        <v>0</v>
      </c>
      <c r="BO67" s="381">
        <f t="shared" ref="BO67:BO102" ca="1" si="192">IF($C67=0,0,(IF($BL67=1,0,(IF($D67="§ 45 Abs. 1 Satz 1 Nr. 4 SGB III Heranführung an eine selbständige Tätigkeit",1,0)))))</f>
        <v>0</v>
      </c>
      <c r="BP67" s="397">
        <f t="shared" ref="BP67:BP102" ca="1" si="193">IF($C67=0,0,(IF($BL67=1,0,(IF($D67="§ 45 Abs. 1 Satz 1 Nr. 5 SGB III Stabilisierung einer Beschäftigungsaufnahme (spezifisch für Teilnehmer aus dem Rechtskreis SGB II)",1,0)))))</f>
        <v>0</v>
      </c>
      <c r="BQ67" s="305"/>
      <c r="BR67" s="312" t="str">
        <f t="shared" ref="BR67:BR102" ca="1" si="194">IF(BL67=1,"",(IF($C67&lt;&gt;0,INDIRECT("Kalkulation!"&amp;$BI67&amp;BR$104,TRUE),"")))</f>
        <v/>
      </c>
      <c r="BS67" s="381" t="str">
        <f t="shared" ref="BS67:BS98" ca="1" si="195">IF(BR67="","",(IF(BR67&lt;21,1,0)))</f>
        <v/>
      </c>
      <c r="BT67" s="381" t="str">
        <f t="shared" ref="BT67:BT99" ca="1" si="196">IF(BR67="","",(IF((AND(BR67&gt;20,BR67&lt;127)),1,0)))</f>
        <v/>
      </c>
      <c r="BU67" s="397" t="str">
        <f t="shared" ref="BU67:BU98" ca="1" si="197">IF(BR67="","",(IF(BR67&gt;126,1,0)))</f>
        <v/>
      </c>
      <c r="BV67" s="305"/>
      <c r="BW67" s="312" t="str">
        <f t="shared" ref="BW67:BW102" ca="1" si="198">IF(BL67=1,"",(IF($C67&lt;&gt;0,INDIRECT("Kalkulation!"&amp;$BI67&amp;BW$104,TRUE),"")))</f>
        <v/>
      </c>
      <c r="BX67" s="381" t="str">
        <f t="shared" ref="BX67:BX98" ca="1" si="199">IF(BW67="","",(IF(BW67="keine Maßnahmeteile bei einem AG",0,1)))</f>
        <v/>
      </c>
      <c r="BY67" s="397" t="str">
        <f t="shared" ref="BY67:BY98" ca="1" si="200">IF(BW67="","",(IF(BX67=1,0,1)))</f>
        <v/>
      </c>
      <c r="BZ67" s="305"/>
      <c r="CA67" s="393" t="str">
        <f t="shared" ref="CA67:CA100" ca="1" si="201">IF(BM67=1,"1",(IF(BN67=1,"2",(IF(BO67=1,"4",(IF(BP67=1,"5","")))))))</f>
        <v/>
      </c>
      <c r="CB67" s="381" t="str">
        <f t="shared" ref="CB67:CB100" ca="1" si="202">IF(BS67=1,"4W",(IF(BT67=1,"6M",(IF(BU67=1,"ü6M","")))))</f>
        <v/>
      </c>
      <c r="CC67" s="381" t="str">
        <f t="shared" ref="CC67:CC100" ca="1" si="203">IF(BX67=1,"mP",(IF(BY67=1,"oP","")))</f>
        <v/>
      </c>
      <c r="CD67" s="147" t="str">
        <f t="shared" ref="CD67:CD100" ca="1" si="204">IF(BL67=1,"BDKS",(CA67&amp;"-"&amp;CB67&amp;"-"&amp;CC67))</f>
        <v>--</v>
      </c>
      <c r="CG67" s="312" t="s">
        <v>385</v>
      </c>
      <c r="CH67" s="382" t="e">
        <f t="shared" ca="1" si="160"/>
        <v>#DIV/0!</v>
      </c>
      <c r="CI67" s="383" t="e">
        <f t="shared" ca="1" si="161"/>
        <v>#DIV/0!</v>
      </c>
      <c r="CQ67" s="393">
        <f t="shared" ref="CQ67:CQ102" ca="1" si="205">IF(C67=0,0,I67)</f>
        <v>0</v>
      </c>
      <c r="CR67" s="381">
        <f t="shared" ref="CR67:CR100" ca="1" si="206">ROUNDUP((IF(CQ67&lt;127,0,CQ67/21)),0)</f>
        <v>0</v>
      </c>
      <c r="CS67" s="397">
        <f t="shared" ca="1" si="63"/>
        <v>0</v>
      </c>
      <c r="CU67" s="296">
        <f t="shared" ca="1" si="65"/>
        <v>0</v>
      </c>
      <c r="CV67" s="297" t="str">
        <f t="shared" ca="1" si="159"/>
        <v/>
      </c>
      <c r="CW67" s="297" t="str">
        <f t="shared" ca="1" si="159"/>
        <v/>
      </c>
      <c r="CX67" s="297" t="str">
        <f t="shared" ca="1" si="159"/>
        <v/>
      </c>
      <c r="CY67" s="297" t="str">
        <f t="shared" ca="1" si="159"/>
        <v/>
      </c>
      <c r="CZ67" s="297" t="str">
        <f t="shared" ca="1" si="159"/>
        <v/>
      </c>
      <c r="DA67" s="297" t="str">
        <f t="shared" ca="1" si="159"/>
        <v/>
      </c>
      <c r="DB67" s="297" t="str">
        <f t="shared" ca="1" si="159"/>
        <v/>
      </c>
      <c r="DC67" s="297" t="str">
        <f t="shared" ca="1" si="159"/>
        <v/>
      </c>
      <c r="DD67" s="297" t="str">
        <f t="shared" ca="1" si="159"/>
        <v/>
      </c>
      <c r="DE67" s="297" t="str">
        <f t="shared" ca="1" si="159"/>
        <v/>
      </c>
      <c r="DF67" s="399" t="str">
        <f t="shared" ca="1" si="159"/>
        <v/>
      </c>
      <c r="DH67" s="403" t="str">
        <f t="shared" ref="DH67:DH102" ca="1" si="207">IF($C67&lt;&gt;0,INDIRECT("'"&amp;Kalkulation&amp;"'!$"&amp;$BI67&amp;DH$104),"")</f>
        <v/>
      </c>
      <c r="DI67" s="300" t="str">
        <f t="shared" ref="DI67:DI102" ca="1" si="208">IF($C67&lt;&gt;0,((INDIRECT("'"&amp;Kalkulation&amp;"'!$"&amp;$BI67&amp;DI$104))*5),"")</f>
        <v/>
      </c>
      <c r="DJ67" s="404">
        <f t="shared" ref="DJ67:DJ98" ca="1" si="209">IF(I67="",0,(I67-DI67))</f>
        <v>0</v>
      </c>
      <c r="DK67" s="299" t="str">
        <f t="shared" ref="DK67:DK99" ca="1" si="210">IF(DJ67=0,"",DH67/DJ67)</f>
        <v/>
      </c>
    </row>
    <row r="68" spans="1:115" ht="32.1" customHeight="1" x14ac:dyDescent="0.2">
      <c r="A68" s="312" t="str">
        <f t="shared" ca="1" si="149"/>
        <v/>
      </c>
      <c r="B68" s="313" t="str">
        <f t="shared" ca="1" si="149"/>
        <v/>
      </c>
      <c r="C68" s="371">
        <f t="shared" ca="1" si="162"/>
        <v>0</v>
      </c>
      <c r="D68" s="361" t="str">
        <f t="shared" ca="1" si="150"/>
        <v/>
      </c>
      <c r="E68" s="314" t="str">
        <f t="shared" ca="1" si="150"/>
        <v/>
      </c>
      <c r="F68" s="314" t="str">
        <f t="shared" ca="1" si="150"/>
        <v/>
      </c>
      <c r="G68" s="313" t="str">
        <f t="shared" ca="1" si="150"/>
        <v/>
      </c>
      <c r="H68" s="346" t="str">
        <f t="shared" ca="1" si="163"/>
        <v>---</v>
      </c>
      <c r="I68" s="312" t="str">
        <f t="shared" ca="1" si="151"/>
        <v/>
      </c>
      <c r="J68" s="313" t="str">
        <f t="shared" ca="1" si="151"/>
        <v/>
      </c>
      <c r="K68" s="313" t="str">
        <f t="shared" ca="1" si="151"/>
        <v/>
      </c>
      <c r="L68" s="321" t="str">
        <f t="shared" ca="1" si="164"/>
        <v>---</v>
      </c>
      <c r="M68" s="457" t="str">
        <f t="shared" ref="M68:M102" ca="1" si="211">IF($C68&lt;&gt;0,INDIRECT("Kalkulation!"&amp;$BI68&amp;M$104,TRUE),"")</f>
        <v/>
      </c>
      <c r="N68" s="316" t="str">
        <f t="shared" ca="1" si="152"/>
        <v/>
      </c>
      <c r="O68" s="313" t="str">
        <f t="shared" ca="1" si="152"/>
        <v/>
      </c>
      <c r="P68" s="321" t="str">
        <f t="shared" ca="1" si="165"/>
        <v>---</v>
      </c>
      <c r="Q68" s="368" t="str">
        <f t="shared" ca="1" si="153"/>
        <v/>
      </c>
      <c r="R68" s="317" t="str">
        <f t="shared" ca="1" si="153"/>
        <v/>
      </c>
      <c r="S68" s="321" t="str">
        <f t="shared" ca="1" si="166"/>
        <v>---</v>
      </c>
      <c r="T68" s="430" t="str">
        <f t="shared" ca="1" si="167"/>
        <v/>
      </c>
      <c r="U68" s="321" t="str">
        <f t="shared" ca="1" si="168"/>
        <v>---</v>
      </c>
      <c r="V68" s="364" t="str">
        <f t="shared" ca="1" si="154"/>
        <v/>
      </c>
      <c r="W68" s="318" t="str">
        <f t="shared" ca="1" si="154"/>
        <v/>
      </c>
      <c r="X68" s="318" t="str">
        <f t="shared" ca="1" si="154"/>
        <v/>
      </c>
      <c r="Y68" s="321" t="str">
        <f t="shared" ca="1" si="169"/>
        <v>---</v>
      </c>
      <c r="Z68" s="312" t="str">
        <f t="shared" ca="1" si="170"/>
        <v/>
      </c>
      <c r="AA68" s="313" t="str">
        <f t="shared" ref="AA68:AA102" ca="1" si="212">CD68</f>
        <v>--</v>
      </c>
      <c r="AB68" s="315" t="str">
        <f t="shared" ca="1" si="171"/>
        <v>---</v>
      </c>
      <c r="AC68" s="321" t="str">
        <f t="shared" ca="1" si="91"/>
        <v>---</v>
      </c>
      <c r="AD68" s="361" t="str">
        <f t="shared" ca="1" si="155"/>
        <v/>
      </c>
      <c r="AE68" s="358" t="str">
        <f t="shared" ca="1" si="155"/>
        <v/>
      </c>
      <c r="AF68" s="312" t="str">
        <f t="shared" ca="1" si="155"/>
        <v/>
      </c>
      <c r="AG68" s="313" t="str">
        <f t="shared" ca="1" si="155"/>
        <v/>
      </c>
      <c r="AH68" s="313" t="str">
        <f t="shared" ca="1" si="155"/>
        <v/>
      </c>
      <c r="AI68" s="313" t="str">
        <f t="shared" ca="1" si="172"/>
        <v/>
      </c>
      <c r="AJ68" s="319">
        <f t="shared" ca="1" si="173"/>
        <v>0</v>
      </c>
      <c r="AK68" s="321" t="str">
        <f ca="1">IF(AJ68=0,"---",(IF(((VLOOKUP(AF68,AuE_Vorgaben!G$25:H$27,2,TRUE))&gt;AJ68),"ok","?")))</f>
        <v>---</v>
      </c>
      <c r="AL68" s="312" t="str">
        <f t="shared" ca="1" si="156"/>
        <v/>
      </c>
      <c r="AM68" s="313" t="str">
        <f t="shared" ca="1" si="156"/>
        <v/>
      </c>
      <c r="AN68" s="313" t="str">
        <f t="shared" ca="1" si="156"/>
        <v/>
      </c>
      <c r="AO68" s="313" t="str">
        <f t="shared" ca="1" si="174"/>
        <v/>
      </c>
      <c r="AP68" s="313" t="str">
        <f t="shared" ca="1" si="175"/>
        <v/>
      </c>
      <c r="AQ68" s="313" t="str">
        <f t="shared" ca="1" si="157"/>
        <v/>
      </c>
      <c r="AR68" s="313" t="str">
        <f t="shared" ca="1" si="157"/>
        <v/>
      </c>
      <c r="AS68" s="313" t="str">
        <f t="shared" ca="1" si="176"/>
        <v/>
      </c>
      <c r="AT68" s="320">
        <f t="shared" ca="1" si="177"/>
        <v>0</v>
      </c>
      <c r="AU68" s="321" t="str">
        <f t="shared" ca="1" si="178"/>
        <v>---</v>
      </c>
      <c r="AV68" s="312" t="str">
        <f t="shared" ca="1" si="158"/>
        <v/>
      </c>
      <c r="AW68" s="313" t="str">
        <f t="shared" ca="1" si="158"/>
        <v/>
      </c>
      <c r="AX68" s="320" t="str">
        <f t="shared" ca="1" si="179"/>
        <v/>
      </c>
      <c r="AY68" s="321" t="str">
        <f t="shared" ca="1" si="180"/>
        <v>---</v>
      </c>
      <c r="AZ68" s="355">
        <f t="shared" ca="1" si="181"/>
        <v>0</v>
      </c>
      <c r="BA68" s="321" t="str">
        <f t="shared" ca="1" si="182"/>
        <v>---</v>
      </c>
      <c r="BB68" s="352" t="str">
        <f t="shared" ca="1" si="183"/>
        <v/>
      </c>
      <c r="BC68" s="321" t="str">
        <f t="shared" ref="BC68:BC102" ca="1" si="213">IF(BB68="","---",IF(OR(BB68&gt;125%,BB68&lt;100%),"?","ok"))</f>
        <v>---</v>
      </c>
      <c r="BD68" s="349" t="str">
        <f t="shared" ca="1" si="184"/>
        <v/>
      </c>
      <c r="BE68" s="315" t="str">
        <f t="shared" ca="1" si="185"/>
        <v>---</v>
      </c>
      <c r="BF68" s="320" t="str">
        <f t="shared" ca="1" si="186"/>
        <v/>
      </c>
      <c r="BG68" s="321" t="str">
        <f t="shared" ca="1" si="187"/>
        <v>---</v>
      </c>
      <c r="BI68" s="379" t="s">
        <v>204</v>
      </c>
      <c r="BK68" s="393">
        <f t="shared" ca="1" si="188"/>
        <v>0</v>
      </c>
      <c r="BL68" s="381">
        <f t="shared" ca="1" si="189"/>
        <v>0</v>
      </c>
      <c r="BM68" s="381">
        <f t="shared" ca="1" si="190"/>
        <v>0</v>
      </c>
      <c r="BN68" s="381">
        <f t="shared" ca="1" si="191"/>
        <v>0</v>
      </c>
      <c r="BO68" s="381">
        <f t="shared" ca="1" si="192"/>
        <v>0</v>
      </c>
      <c r="BP68" s="397">
        <f t="shared" ca="1" si="193"/>
        <v>0</v>
      </c>
      <c r="BQ68" s="305"/>
      <c r="BR68" s="312" t="str">
        <f t="shared" ca="1" si="194"/>
        <v/>
      </c>
      <c r="BS68" s="381" t="str">
        <f t="shared" ca="1" si="195"/>
        <v/>
      </c>
      <c r="BT68" s="381" t="str">
        <f t="shared" ca="1" si="196"/>
        <v/>
      </c>
      <c r="BU68" s="397" t="str">
        <f t="shared" ca="1" si="197"/>
        <v/>
      </c>
      <c r="BV68" s="305"/>
      <c r="BW68" s="312" t="str">
        <f t="shared" ca="1" si="198"/>
        <v/>
      </c>
      <c r="BX68" s="381" t="str">
        <f t="shared" ca="1" si="199"/>
        <v/>
      </c>
      <c r="BY68" s="397" t="str">
        <f t="shared" ca="1" si="200"/>
        <v/>
      </c>
      <c r="BZ68" s="305"/>
      <c r="CA68" s="393" t="str">
        <f t="shared" ca="1" si="201"/>
        <v/>
      </c>
      <c r="CB68" s="381" t="str">
        <f t="shared" ca="1" si="202"/>
        <v/>
      </c>
      <c r="CC68" s="381" t="str">
        <f t="shared" ca="1" si="203"/>
        <v/>
      </c>
      <c r="CD68" s="147" t="str">
        <f t="shared" ca="1" si="204"/>
        <v>--</v>
      </c>
      <c r="CG68" s="312" t="s">
        <v>386</v>
      </c>
      <c r="CH68" s="382" t="e">
        <f t="shared" ca="1" si="160"/>
        <v>#DIV/0!</v>
      </c>
      <c r="CI68" s="383" t="e">
        <f t="shared" ca="1" si="161"/>
        <v>#DIV/0!</v>
      </c>
      <c r="CQ68" s="393">
        <f t="shared" ca="1" si="205"/>
        <v>0</v>
      </c>
      <c r="CR68" s="381">
        <f t="shared" ca="1" si="206"/>
        <v>0</v>
      </c>
      <c r="CS68" s="397">
        <f t="shared" ref="CS68:CS102" ca="1" si="214">CR68*2</f>
        <v>0</v>
      </c>
      <c r="CU68" s="296">
        <f t="shared" ca="1" si="65"/>
        <v>0</v>
      </c>
      <c r="CV68" s="297" t="str">
        <f t="shared" ca="1" si="159"/>
        <v/>
      </c>
      <c r="CW68" s="297" t="str">
        <f t="shared" ca="1" si="159"/>
        <v/>
      </c>
      <c r="CX68" s="297" t="str">
        <f t="shared" ca="1" si="159"/>
        <v/>
      </c>
      <c r="CY68" s="297" t="str">
        <f t="shared" ca="1" si="159"/>
        <v/>
      </c>
      <c r="CZ68" s="297" t="str">
        <f t="shared" ca="1" si="159"/>
        <v/>
      </c>
      <c r="DA68" s="297" t="str">
        <f t="shared" ca="1" si="159"/>
        <v/>
      </c>
      <c r="DB68" s="297" t="str">
        <f t="shared" ca="1" si="159"/>
        <v/>
      </c>
      <c r="DC68" s="297" t="str">
        <f t="shared" ca="1" si="159"/>
        <v/>
      </c>
      <c r="DD68" s="297" t="str">
        <f t="shared" ca="1" si="159"/>
        <v/>
      </c>
      <c r="DE68" s="297" t="str">
        <f t="shared" ca="1" si="159"/>
        <v/>
      </c>
      <c r="DF68" s="399" t="str">
        <f t="shared" ca="1" si="159"/>
        <v/>
      </c>
      <c r="DH68" s="403" t="str">
        <f t="shared" ca="1" si="207"/>
        <v/>
      </c>
      <c r="DI68" s="300" t="str">
        <f t="shared" ca="1" si="208"/>
        <v/>
      </c>
      <c r="DJ68" s="404">
        <f t="shared" ca="1" si="209"/>
        <v>0</v>
      </c>
      <c r="DK68" s="299" t="str">
        <f t="shared" ca="1" si="210"/>
        <v/>
      </c>
    </row>
    <row r="69" spans="1:115" ht="32.1" customHeight="1" x14ac:dyDescent="0.2">
      <c r="A69" s="312" t="str">
        <f t="shared" ca="1" si="149"/>
        <v/>
      </c>
      <c r="B69" s="313" t="str">
        <f t="shared" ca="1" si="149"/>
        <v/>
      </c>
      <c r="C69" s="371">
        <f t="shared" ca="1" si="162"/>
        <v>0</v>
      </c>
      <c r="D69" s="361" t="str">
        <f t="shared" ca="1" si="150"/>
        <v/>
      </c>
      <c r="E69" s="314" t="str">
        <f t="shared" ca="1" si="150"/>
        <v/>
      </c>
      <c r="F69" s="314" t="str">
        <f t="shared" ca="1" si="150"/>
        <v/>
      </c>
      <c r="G69" s="313" t="str">
        <f t="shared" ca="1" si="150"/>
        <v/>
      </c>
      <c r="H69" s="346" t="str">
        <f t="shared" ca="1" si="163"/>
        <v>---</v>
      </c>
      <c r="I69" s="312" t="str">
        <f t="shared" ca="1" si="151"/>
        <v/>
      </c>
      <c r="J69" s="313" t="str">
        <f t="shared" ca="1" si="151"/>
        <v/>
      </c>
      <c r="K69" s="313" t="str">
        <f t="shared" ca="1" si="151"/>
        <v/>
      </c>
      <c r="L69" s="321" t="str">
        <f t="shared" ca="1" si="164"/>
        <v>---</v>
      </c>
      <c r="M69" s="457" t="str">
        <f t="shared" ca="1" si="211"/>
        <v/>
      </c>
      <c r="N69" s="316" t="str">
        <f t="shared" ca="1" si="152"/>
        <v/>
      </c>
      <c r="O69" s="313" t="str">
        <f t="shared" ca="1" si="152"/>
        <v/>
      </c>
      <c r="P69" s="321" t="str">
        <f t="shared" ca="1" si="165"/>
        <v>---</v>
      </c>
      <c r="Q69" s="368" t="str">
        <f t="shared" ca="1" si="153"/>
        <v/>
      </c>
      <c r="R69" s="317" t="str">
        <f t="shared" ca="1" si="153"/>
        <v/>
      </c>
      <c r="S69" s="321" t="str">
        <f t="shared" ca="1" si="166"/>
        <v>---</v>
      </c>
      <c r="T69" s="430" t="str">
        <f t="shared" ca="1" si="167"/>
        <v/>
      </c>
      <c r="U69" s="321" t="str">
        <f t="shared" ca="1" si="168"/>
        <v>---</v>
      </c>
      <c r="V69" s="364" t="str">
        <f t="shared" ca="1" si="154"/>
        <v/>
      </c>
      <c r="W69" s="318" t="str">
        <f t="shared" ca="1" si="154"/>
        <v/>
      </c>
      <c r="X69" s="318" t="str">
        <f t="shared" ca="1" si="154"/>
        <v/>
      </c>
      <c r="Y69" s="321" t="str">
        <f t="shared" ca="1" si="169"/>
        <v>---</v>
      </c>
      <c r="Z69" s="312" t="str">
        <f t="shared" ca="1" si="170"/>
        <v/>
      </c>
      <c r="AA69" s="313" t="str">
        <f t="shared" ca="1" si="212"/>
        <v>--</v>
      </c>
      <c r="AB69" s="315" t="str">
        <f t="shared" ca="1" si="171"/>
        <v>---</v>
      </c>
      <c r="AC69" s="321" t="str">
        <f t="shared" ca="1" si="91"/>
        <v>---</v>
      </c>
      <c r="AD69" s="361" t="str">
        <f t="shared" ca="1" si="155"/>
        <v/>
      </c>
      <c r="AE69" s="358" t="str">
        <f t="shared" ca="1" si="155"/>
        <v/>
      </c>
      <c r="AF69" s="312" t="str">
        <f t="shared" ca="1" si="155"/>
        <v/>
      </c>
      <c r="AG69" s="313" t="str">
        <f t="shared" ca="1" si="155"/>
        <v/>
      </c>
      <c r="AH69" s="313" t="str">
        <f t="shared" ca="1" si="155"/>
        <v/>
      </c>
      <c r="AI69" s="313" t="str">
        <f t="shared" ca="1" si="172"/>
        <v/>
      </c>
      <c r="AJ69" s="319">
        <f t="shared" ca="1" si="173"/>
        <v>0</v>
      </c>
      <c r="AK69" s="321" t="str">
        <f ca="1">IF(AJ69=0,"---",(IF(((VLOOKUP(AF69,AuE_Vorgaben!G$25:H$27,2,TRUE))&gt;AJ69),"ok","?")))</f>
        <v>---</v>
      </c>
      <c r="AL69" s="312" t="str">
        <f t="shared" ca="1" si="156"/>
        <v/>
      </c>
      <c r="AM69" s="313" t="str">
        <f t="shared" ca="1" si="156"/>
        <v/>
      </c>
      <c r="AN69" s="313" t="str">
        <f t="shared" ca="1" si="156"/>
        <v/>
      </c>
      <c r="AO69" s="313" t="str">
        <f t="shared" ca="1" si="174"/>
        <v/>
      </c>
      <c r="AP69" s="313" t="str">
        <f t="shared" ca="1" si="175"/>
        <v/>
      </c>
      <c r="AQ69" s="313" t="str">
        <f t="shared" ca="1" si="157"/>
        <v/>
      </c>
      <c r="AR69" s="313" t="str">
        <f t="shared" ca="1" si="157"/>
        <v/>
      </c>
      <c r="AS69" s="313" t="str">
        <f t="shared" ca="1" si="176"/>
        <v/>
      </c>
      <c r="AT69" s="320">
        <f t="shared" ca="1" si="177"/>
        <v>0</v>
      </c>
      <c r="AU69" s="321" t="str">
        <f t="shared" ca="1" si="178"/>
        <v>---</v>
      </c>
      <c r="AV69" s="312" t="str">
        <f t="shared" ca="1" si="158"/>
        <v/>
      </c>
      <c r="AW69" s="313" t="str">
        <f t="shared" ca="1" si="158"/>
        <v/>
      </c>
      <c r="AX69" s="320" t="str">
        <f t="shared" ca="1" si="179"/>
        <v/>
      </c>
      <c r="AY69" s="321" t="str">
        <f t="shared" ca="1" si="180"/>
        <v>---</v>
      </c>
      <c r="AZ69" s="355">
        <f t="shared" ca="1" si="181"/>
        <v>0</v>
      </c>
      <c r="BA69" s="321" t="str">
        <f t="shared" ca="1" si="182"/>
        <v>---</v>
      </c>
      <c r="BB69" s="352" t="str">
        <f t="shared" ca="1" si="183"/>
        <v/>
      </c>
      <c r="BC69" s="321" t="str">
        <f t="shared" ca="1" si="213"/>
        <v>---</v>
      </c>
      <c r="BD69" s="349" t="str">
        <f t="shared" ca="1" si="184"/>
        <v/>
      </c>
      <c r="BE69" s="315" t="str">
        <f t="shared" ca="1" si="185"/>
        <v>---</v>
      </c>
      <c r="BF69" s="320" t="str">
        <f t="shared" ca="1" si="186"/>
        <v/>
      </c>
      <c r="BG69" s="321" t="str">
        <f t="shared" ca="1" si="187"/>
        <v>---</v>
      </c>
      <c r="BI69" s="379" t="s">
        <v>205</v>
      </c>
      <c r="BK69" s="393">
        <f t="shared" ca="1" si="188"/>
        <v>0</v>
      </c>
      <c r="BL69" s="381">
        <f t="shared" ca="1" si="189"/>
        <v>0</v>
      </c>
      <c r="BM69" s="381">
        <f t="shared" ca="1" si="190"/>
        <v>0</v>
      </c>
      <c r="BN69" s="381">
        <f t="shared" ca="1" si="191"/>
        <v>0</v>
      </c>
      <c r="BO69" s="381">
        <f t="shared" ca="1" si="192"/>
        <v>0</v>
      </c>
      <c r="BP69" s="397">
        <f t="shared" ca="1" si="193"/>
        <v>0</v>
      </c>
      <c r="BQ69" s="305"/>
      <c r="BR69" s="312" t="str">
        <f t="shared" ca="1" si="194"/>
        <v/>
      </c>
      <c r="BS69" s="381" t="str">
        <f t="shared" ca="1" si="195"/>
        <v/>
      </c>
      <c r="BT69" s="381" t="str">
        <f t="shared" ca="1" si="196"/>
        <v/>
      </c>
      <c r="BU69" s="397" t="str">
        <f t="shared" ca="1" si="197"/>
        <v/>
      </c>
      <c r="BV69" s="305"/>
      <c r="BW69" s="312" t="str">
        <f t="shared" ca="1" si="198"/>
        <v/>
      </c>
      <c r="BX69" s="381" t="str">
        <f t="shared" ca="1" si="199"/>
        <v/>
      </c>
      <c r="BY69" s="397" t="str">
        <f t="shared" ca="1" si="200"/>
        <v/>
      </c>
      <c r="BZ69" s="305"/>
      <c r="CA69" s="393" t="str">
        <f t="shared" ca="1" si="201"/>
        <v/>
      </c>
      <c r="CB69" s="381" t="str">
        <f t="shared" ca="1" si="202"/>
        <v/>
      </c>
      <c r="CC69" s="381" t="str">
        <f t="shared" ca="1" si="203"/>
        <v/>
      </c>
      <c r="CD69" s="147" t="str">
        <f t="shared" ca="1" si="204"/>
        <v>--</v>
      </c>
      <c r="CG69" s="312" t="s">
        <v>387</v>
      </c>
      <c r="CH69" s="382" t="e">
        <f ca="1">CJ54</f>
        <v>#DIV/0!</v>
      </c>
      <c r="CI69" s="383" t="e">
        <f t="shared" ca="1" si="161"/>
        <v>#DIV/0!</v>
      </c>
      <c r="CQ69" s="393">
        <f t="shared" ca="1" si="205"/>
        <v>0</v>
      </c>
      <c r="CR69" s="381">
        <f t="shared" ca="1" si="206"/>
        <v>0</v>
      </c>
      <c r="CS69" s="397">
        <f t="shared" ca="1" si="214"/>
        <v>0</v>
      </c>
      <c r="CU69" s="296">
        <f t="shared" ref="CU69:CU102" ca="1" si="215">MAX(CV69:DF69)</f>
        <v>0</v>
      </c>
      <c r="CV69" s="297" t="str">
        <f t="shared" ca="1" si="159"/>
        <v/>
      </c>
      <c r="CW69" s="297" t="str">
        <f t="shared" ca="1" si="159"/>
        <v/>
      </c>
      <c r="CX69" s="297" t="str">
        <f t="shared" ca="1" si="159"/>
        <v/>
      </c>
      <c r="CY69" s="297" t="str">
        <f t="shared" ca="1" si="159"/>
        <v/>
      </c>
      <c r="CZ69" s="297" t="str">
        <f t="shared" ca="1" si="159"/>
        <v/>
      </c>
      <c r="DA69" s="297" t="str">
        <f t="shared" ca="1" si="159"/>
        <v/>
      </c>
      <c r="DB69" s="297" t="str">
        <f t="shared" ca="1" si="159"/>
        <v/>
      </c>
      <c r="DC69" s="297" t="str">
        <f t="shared" ca="1" si="159"/>
        <v/>
      </c>
      <c r="DD69" s="297" t="str">
        <f t="shared" ca="1" si="159"/>
        <v/>
      </c>
      <c r="DE69" s="297" t="str">
        <f t="shared" ca="1" si="159"/>
        <v/>
      </c>
      <c r="DF69" s="399" t="str">
        <f t="shared" ca="1" si="159"/>
        <v/>
      </c>
      <c r="DH69" s="403" t="str">
        <f t="shared" ca="1" si="207"/>
        <v/>
      </c>
      <c r="DI69" s="300" t="str">
        <f t="shared" ca="1" si="208"/>
        <v/>
      </c>
      <c r="DJ69" s="404">
        <f t="shared" ca="1" si="209"/>
        <v>0</v>
      </c>
      <c r="DK69" s="299" t="str">
        <f t="shared" ca="1" si="210"/>
        <v/>
      </c>
    </row>
    <row r="70" spans="1:115" ht="32.1" customHeight="1" x14ac:dyDescent="0.2">
      <c r="A70" s="312" t="str">
        <f t="shared" ca="1" si="149"/>
        <v/>
      </c>
      <c r="B70" s="313" t="str">
        <f t="shared" ca="1" si="149"/>
        <v/>
      </c>
      <c r="C70" s="371">
        <f t="shared" ca="1" si="162"/>
        <v>0</v>
      </c>
      <c r="D70" s="361" t="str">
        <f t="shared" ca="1" si="150"/>
        <v/>
      </c>
      <c r="E70" s="314" t="str">
        <f t="shared" ca="1" si="150"/>
        <v/>
      </c>
      <c r="F70" s="314" t="str">
        <f t="shared" ca="1" si="150"/>
        <v/>
      </c>
      <c r="G70" s="313" t="str">
        <f t="shared" ca="1" si="150"/>
        <v/>
      </c>
      <c r="H70" s="346" t="str">
        <f t="shared" ca="1" si="163"/>
        <v>---</v>
      </c>
      <c r="I70" s="312" t="str">
        <f t="shared" ca="1" si="151"/>
        <v/>
      </c>
      <c r="J70" s="313" t="str">
        <f t="shared" ca="1" si="151"/>
        <v/>
      </c>
      <c r="K70" s="313" t="str">
        <f t="shared" ca="1" si="151"/>
        <v/>
      </c>
      <c r="L70" s="321" t="str">
        <f t="shared" ca="1" si="164"/>
        <v>---</v>
      </c>
      <c r="M70" s="457" t="str">
        <f t="shared" ca="1" si="211"/>
        <v/>
      </c>
      <c r="N70" s="316" t="str">
        <f t="shared" ca="1" si="152"/>
        <v/>
      </c>
      <c r="O70" s="313" t="str">
        <f t="shared" ca="1" si="152"/>
        <v/>
      </c>
      <c r="P70" s="321" t="str">
        <f t="shared" ca="1" si="165"/>
        <v>---</v>
      </c>
      <c r="Q70" s="368" t="str">
        <f t="shared" ca="1" si="153"/>
        <v/>
      </c>
      <c r="R70" s="317" t="str">
        <f t="shared" ca="1" si="153"/>
        <v/>
      </c>
      <c r="S70" s="321" t="str">
        <f t="shared" ca="1" si="166"/>
        <v>---</v>
      </c>
      <c r="T70" s="430" t="str">
        <f t="shared" ca="1" si="167"/>
        <v/>
      </c>
      <c r="U70" s="321" t="str">
        <f t="shared" ca="1" si="168"/>
        <v>---</v>
      </c>
      <c r="V70" s="364" t="str">
        <f t="shared" ca="1" si="154"/>
        <v/>
      </c>
      <c r="W70" s="318" t="str">
        <f t="shared" ca="1" si="154"/>
        <v/>
      </c>
      <c r="X70" s="318" t="str">
        <f t="shared" ca="1" si="154"/>
        <v/>
      </c>
      <c r="Y70" s="321" t="str">
        <f t="shared" ca="1" si="169"/>
        <v>---</v>
      </c>
      <c r="Z70" s="312" t="str">
        <f t="shared" ca="1" si="170"/>
        <v/>
      </c>
      <c r="AA70" s="313" t="str">
        <f t="shared" ca="1" si="212"/>
        <v>--</v>
      </c>
      <c r="AB70" s="315" t="str">
        <f t="shared" ca="1" si="171"/>
        <v>---</v>
      </c>
      <c r="AC70" s="321" t="str">
        <f t="shared" ca="1" si="91"/>
        <v>---</v>
      </c>
      <c r="AD70" s="361" t="str">
        <f t="shared" ca="1" si="155"/>
        <v/>
      </c>
      <c r="AE70" s="358" t="str">
        <f t="shared" ca="1" si="155"/>
        <v/>
      </c>
      <c r="AF70" s="312" t="str">
        <f t="shared" ca="1" si="155"/>
        <v/>
      </c>
      <c r="AG70" s="313" t="str">
        <f t="shared" ca="1" si="155"/>
        <v/>
      </c>
      <c r="AH70" s="313" t="str">
        <f t="shared" ca="1" si="155"/>
        <v/>
      </c>
      <c r="AI70" s="313" t="str">
        <f t="shared" ca="1" si="172"/>
        <v/>
      </c>
      <c r="AJ70" s="319">
        <f t="shared" ca="1" si="173"/>
        <v>0</v>
      </c>
      <c r="AK70" s="321" t="str">
        <f ca="1">IF(AJ70=0,"---",(IF(((VLOOKUP(AF70,AuE_Vorgaben!G$25:H$27,2,TRUE))&gt;AJ70),"ok","?")))</f>
        <v>---</v>
      </c>
      <c r="AL70" s="312" t="str">
        <f t="shared" ca="1" si="156"/>
        <v/>
      </c>
      <c r="AM70" s="313" t="str">
        <f t="shared" ca="1" si="156"/>
        <v/>
      </c>
      <c r="AN70" s="313" t="str">
        <f t="shared" ca="1" si="156"/>
        <v/>
      </c>
      <c r="AO70" s="313" t="str">
        <f t="shared" ca="1" si="174"/>
        <v/>
      </c>
      <c r="AP70" s="313" t="str">
        <f t="shared" ca="1" si="175"/>
        <v/>
      </c>
      <c r="AQ70" s="313" t="str">
        <f t="shared" ca="1" si="157"/>
        <v/>
      </c>
      <c r="AR70" s="313" t="str">
        <f t="shared" ca="1" si="157"/>
        <v/>
      </c>
      <c r="AS70" s="313" t="str">
        <f t="shared" ca="1" si="176"/>
        <v/>
      </c>
      <c r="AT70" s="320">
        <f t="shared" ca="1" si="177"/>
        <v>0</v>
      </c>
      <c r="AU70" s="321" t="str">
        <f t="shared" ca="1" si="178"/>
        <v>---</v>
      </c>
      <c r="AV70" s="312" t="str">
        <f t="shared" ca="1" si="158"/>
        <v/>
      </c>
      <c r="AW70" s="313" t="str">
        <f t="shared" ca="1" si="158"/>
        <v/>
      </c>
      <c r="AX70" s="320" t="str">
        <f t="shared" ca="1" si="179"/>
        <v/>
      </c>
      <c r="AY70" s="321" t="str">
        <f t="shared" ca="1" si="180"/>
        <v>---</v>
      </c>
      <c r="AZ70" s="355">
        <f t="shared" ca="1" si="181"/>
        <v>0</v>
      </c>
      <c r="BA70" s="321" t="str">
        <f t="shared" ca="1" si="182"/>
        <v>---</v>
      </c>
      <c r="BB70" s="352" t="str">
        <f t="shared" ca="1" si="183"/>
        <v/>
      </c>
      <c r="BC70" s="321" t="str">
        <f t="shared" ca="1" si="213"/>
        <v>---</v>
      </c>
      <c r="BD70" s="349" t="str">
        <f t="shared" ca="1" si="184"/>
        <v/>
      </c>
      <c r="BE70" s="315" t="str">
        <f t="shared" ca="1" si="185"/>
        <v>---</v>
      </c>
      <c r="BF70" s="320" t="str">
        <f t="shared" ca="1" si="186"/>
        <v/>
      </c>
      <c r="BG70" s="321" t="str">
        <f t="shared" ca="1" si="187"/>
        <v>---</v>
      </c>
      <c r="BI70" s="379" t="s">
        <v>206</v>
      </c>
      <c r="BK70" s="393">
        <f t="shared" ca="1" si="188"/>
        <v>0</v>
      </c>
      <c r="BL70" s="381">
        <f t="shared" ca="1" si="189"/>
        <v>0</v>
      </c>
      <c r="BM70" s="381">
        <f t="shared" ca="1" si="190"/>
        <v>0</v>
      </c>
      <c r="BN70" s="381">
        <f t="shared" ca="1" si="191"/>
        <v>0</v>
      </c>
      <c r="BO70" s="381">
        <f t="shared" ca="1" si="192"/>
        <v>0</v>
      </c>
      <c r="BP70" s="397">
        <f t="shared" ca="1" si="193"/>
        <v>0</v>
      </c>
      <c r="BQ70" s="305"/>
      <c r="BR70" s="312" t="str">
        <f t="shared" ca="1" si="194"/>
        <v/>
      </c>
      <c r="BS70" s="381" t="str">
        <f t="shared" ca="1" si="195"/>
        <v/>
      </c>
      <c r="BT70" s="381" t="str">
        <f t="shared" ca="1" si="196"/>
        <v/>
      </c>
      <c r="BU70" s="397" t="str">
        <f t="shared" ca="1" si="197"/>
        <v/>
      </c>
      <c r="BV70" s="305"/>
      <c r="BW70" s="312" t="str">
        <f t="shared" ca="1" si="198"/>
        <v/>
      </c>
      <c r="BX70" s="381" t="str">
        <f t="shared" ca="1" si="199"/>
        <v/>
      </c>
      <c r="BY70" s="397" t="str">
        <f t="shared" ca="1" si="200"/>
        <v/>
      </c>
      <c r="BZ70" s="305"/>
      <c r="CA70" s="393" t="str">
        <f t="shared" ca="1" si="201"/>
        <v/>
      </c>
      <c r="CB70" s="381" t="str">
        <f t="shared" ca="1" si="202"/>
        <v/>
      </c>
      <c r="CC70" s="381" t="str">
        <f t="shared" ca="1" si="203"/>
        <v/>
      </c>
      <c r="CD70" s="147" t="str">
        <f t="shared" ca="1" si="204"/>
        <v>--</v>
      </c>
      <c r="CG70" s="312" t="s">
        <v>388</v>
      </c>
      <c r="CH70" s="382" t="e">
        <f t="shared" ref="CH70:CH74" ca="1" si="216">CJ55</f>
        <v>#DIV/0!</v>
      </c>
      <c r="CI70" s="383" t="e">
        <f t="shared" ca="1" si="161"/>
        <v>#DIV/0!</v>
      </c>
      <c r="CQ70" s="393">
        <f t="shared" ca="1" si="205"/>
        <v>0</v>
      </c>
      <c r="CR70" s="381">
        <f t="shared" ca="1" si="206"/>
        <v>0</v>
      </c>
      <c r="CS70" s="397">
        <f t="shared" ca="1" si="214"/>
        <v>0</v>
      </c>
      <c r="CU70" s="296">
        <f t="shared" ca="1" si="215"/>
        <v>0</v>
      </c>
      <c r="CV70" s="297" t="str">
        <f t="shared" ca="1" si="159"/>
        <v/>
      </c>
      <c r="CW70" s="297" t="str">
        <f t="shared" ca="1" si="159"/>
        <v/>
      </c>
      <c r="CX70" s="297" t="str">
        <f t="shared" ca="1" si="159"/>
        <v/>
      </c>
      <c r="CY70" s="297" t="str">
        <f t="shared" ca="1" si="159"/>
        <v/>
      </c>
      <c r="CZ70" s="297" t="str">
        <f t="shared" ca="1" si="159"/>
        <v/>
      </c>
      <c r="DA70" s="297" t="str">
        <f t="shared" ca="1" si="159"/>
        <v/>
      </c>
      <c r="DB70" s="297" t="str">
        <f t="shared" ca="1" si="159"/>
        <v/>
      </c>
      <c r="DC70" s="297" t="str">
        <f t="shared" ca="1" si="159"/>
        <v/>
      </c>
      <c r="DD70" s="297" t="str">
        <f t="shared" ca="1" si="159"/>
        <v/>
      </c>
      <c r="DE70" s="297" t="str">
        <f t="shared" ca="1" si="159"/>
        <v/>
      </c>
      <c r="DF70" s="399" t="str">
        <f t="shared" ca="1" si="159"/>
        <v/>
      </c>
      <c r="DH70" s="403" t="str">
        <f t="shared" ca="1" si="207"/>
        <v/>
      </c>
      <c r="DI70" s="300" t="str">
        <f t="shared" ca="1" si="208"/>
        <v/>
      </c>
      <c r="DJ70" s="404">
        <f t="shared" ca="1" si="209"/>
        <v>0</v>
      </c>
      <c r="DK70" s="299" t="str">
        <f t="shared" ca="1" si="210"/>
        <v/>
      </c>
    </row>
    <row r="71" spans="1:115" ht="32.1" customHeight="1" x14ac:dyDescent="0.2">
      <c r="A71" s="312" t="str">
        <f t="shared" ca="1" si="149"/>
        <v/>
      </c>
      <c r="B71" s="313" t="str">
        <f t="shared" ca="1" si="149"/>
        <v/>
      </c>
      <c r="C71" s="371">
        <f t="shared" ca="1" si="162"/>
        <v>0</v>
      </c>
      <c r="D71" s="361" t="str">
        <f t="shared" ca="1" si="150"/>
        <v/>
      </c>
      <c r="E71" s="314" t="str">
        <f t="shared" ca="1" si="150"/>
        <v/>
      </c>
      <c r="F71" s="314" t="str">
        <f t="shared" ca="1" si="150"/>
        <v/>
      </c>
      <c r="G71" s="313" t="str">
        <f t="shared" ca="1" si="150"/>
        <v/>
      </c>
      <c r="H71" s="346" t="str">
        <f t="shared" ca="1" si="163"/>
        <v>---</v>
      </c>
      <c r="I71" s="312" t="str">
        <f t="shared" ca="1" si="151"/>
        <v/>
      </c>
      <c r="J71" s="313" t="str">
        <f t="shared" ca="1" si="151"/>
        <v/>
      </c>
      <c r="K71" s="313" t="str">
        <f t="shared" ca="1" si="151"/>
        <v/>
      </c>
      <c r="L71" s="321" t="str">
        <f t="shared" ca="1" si="164"/>
        <v>---</v>
      </c>
      <c r="M71" s="457" t="str">
        <f t="shared" ca="1" si="211"/>
        <v/>
      </c>
      <c r="N71" s="316" t="str">
        <f t="shared" ca="1" si="152"/>
        <v/>
      </c>
      <c r="O71" s="313" t="str">
        <f t="shared" ca="1" si="152"/>
        <v/>
      </c>
      <c r="P71" s="321" t="str">
        <f t="shared" ca="1" si="165"/>
        <v>---</v>
      </c>
      <c r="Q71" s="368" t="str">
        <f t="shared" ca="1" si="153"/>
        <v/>
      </c>
      <c r="R71" s="317" t="str">
        <f t="shared" ca="1" si="153"/>
        <v/>
      </c>
      <c r="S71" s="321" t="str">
        <f t="shared" ca="1" si="166"/>
        <v>---</v>
      </c>
      <c r="T71" s="430" t="str">
        <f t="shared" ca="1" si="167"/>
        <v/>
      </c>
      <c r="U71" s="321" t="str">
        <f t="shared" ca="1" si="168"/>
        <v>---</v>
      </c>
      <c r="V71" s="364" t="str">
        <f t="shared" ca="1" si="154"/>
        <v/>
      </c>
      <c r="W71" s="318" t="str">
        <f t="shared" ca="1" si="154"/>
        <v/>
      </c>
      <c r="X71" s="318" t="str">
        <f t="shared" ca="1" si="154"/>
        <v/>
      </c>
      <c r="Y71" s="321" t="str">
        <f t="shared" ca="1" si="169"/>
        <v>---</v>
      </c>
      <c r="Z71" s="312" t="str">
        <f t="shared" ca="1" si="170"/>
        <v/>
      </c>
      <c r="AA71" s="313" t="str">
        <f t="shared" ca="1" si="212"/>
        <v>--</v>
      </c>
      <c r="AB71" s="315" t="str">
        <f t="shared" ca="1" si="171"/>
        <v>---</v>
      </c>
      <c r="AC71" s="321" t="str">
        <f t="shared" ca="1" si="91"/>
        <v>---</v>
      </c>
      <c r="AD71" s="361" t="str">
        <f t="shared" ca="1" si="155"/>
        <v/>
      </c>
      <c r="AE71" s="358" t="str">
        <f t="shared" ca="1" si="155"/>
        <v/>
      </c>
      <c r="AF71" s="312" t="str">
        <f t="shared" ca="1" si="155"/>
        <v/>
      </c>
      <c r="AG71" s="313" t="str">
        <f t="shared" ca="1" si="155"/>
        <v/>
      </c>
      <c r="AH71" s="313" t="str">
        <f t="shared" ca="1" si="155"/>
        <v/>
      </c>
      <c r="AI71" s="313" t="str">
        <f t="shared" ca="1" si="172"/>
        <v/>
      </c>
      <c r="AJ71" s="319">
        <f t="shared" ca="1" si="173"/>
        <v>0</v>
      </c>
      <c r="AK71" s="321" t="str">
        <f ca="1">IF(AJ71=0,"---",(IF(((VLOOKUP(AF71,AuE_Vorgaben!G$25:H$27,2,TRUE))&gt;AJ71),"ok","?")))</f>
        <v>---</v>
      </c>
      <c r="AL71" s="312" t="str">
        <f t="shared" ca="1" si="156"/>
        <v/>
      </c>
      <c r="AM71" s="313" t="str">
        <f t="shared" ca="1" si="156"/>
        <v/>
      </c>
      <c r="AN71" s="313" t="str">
        <f t="shared" ca="1" si="156"/>
        <v/>
      </c>
      <c r="AO71" s="313" t="str">
        <f t="shared" ca="1" si="174"/>
        <v/>
      </c>
      <c r="AP71" s="313" t="str">
        <f t="shared" ca="1" si="175"/>
        <v/>
      </c>
      <c r="AQ71" s="313" t="str">
        <f t="shared" ca="1" si="157"/>
        <v/>
      </c>
      <c r="AR71" s="313" t="str">
        <f t="shared" ca="1" si="157"/>
        <v/>
      </c>
      <c r="AS71" s="313" t="str">
        <f t="shared" ca="1" si="176"/>
        <v/>
      </c>
      <c r="AT71" s="320">
        <f t="shared" ca="1" si="177"/>
        <v>0</v>
      </c>
      <c r="AU71" s="321" t="str">
        <f t="shared" ca="1" si="178"/>
        <v>---</v>
      </c>
      <c r="AV71" s="312" t="str">
        <f t="shared" ca="1" si="158"/>
        <v/>
      </c>
      <c r="AW71" s="313" t="str">
        <f t="shared" ca="1" si="158"/>
        <v/>
      </c>
      <c r="AX71" s="320" t="str">
        <f t="shared" ca="1" si="179"/>
        <v/>
      </c>
      <c r="AY71" s="321" t="str">
        <f t="shared" ca="1" si="180"/>
        <v>---</v>
      </c>
      <c r="AZ71" s="355">
        <f t="shared" ca="1" si="181"/>
        <v>0</v>
      </c>
      <c r="BA71" s="321" t="str">
        <f t="shared" ca="1" si="182"/>
        <v>---</v>
      </c>
      <c r="BB71" s="352" t="str">
        <f t="shared" ca="1" si="183"/>
        <v/>
      </c>
      <c r="BC71" s="321" t="str">
        <f t="shared" ca="1" si="213"/>
        <v>---</v>
      </c>
      <c r="BD71" s="349" t="str">
        <f t="shared" ca="1" si="184"/>
        <v/>
      </c>
      <c r="BE71" s="315" t="str">
        <f t="shared" ca="1" si="185"/>
        <v>---</v>
      </c>
      <c r="BF71" s="320" t="str">
        <f t="shared" ca="1" si="186"/>
        <v/>
      </c>
      <c r="BG71" s="321" t="str">
        <f t="shared" ca="1" si="187"/>
        <v>---</v>
      </c>
      <c r="BI71" s="379" t="s">
        <v>207</v>
      </c>
      <c r="BK71" s="393">
        <f t="shared" ca="1" si="188"/>
        <v>0</v>
      </c>
      <c r="BL71" s="381">
        <f t="shared" ca="1" si="189"/>
        <v>0</v>
      </c>
      <c r="BM71" s="381">
        <f t="shared" ca="1" si="190"/>
        <v>0</v>
      </c>
      <c r="BN71" s="381">
        <f t="shared" ca="1" si="191"/>
        <v>0</v>
      </c>
      <c r="BO71" s="381">
        <f t="shared" ca="1" si="192"/>
        <v>0</v>
      </c>
      <c r="BP71" s="397">
        <f t="shared" ca="1" si="193"/>
        <v>0</v>
      </c>
      <c r="BQ71" s="305"/>
      <c r="BR71" s="312" t="str">
        <f t="shared" ca="1" si="194"/>
        <v/>
      </c>
      <c r="BS71" s="381" t="str">
        <f t="shared" ca="1" si="195"/>
        <v/>
      </c>
      <c r="BT71" s="381" t="str">
        <f t="shared" ca="1" si="196"/>
        <v/>
      </c>
      <c r="BU71" s="397" t="str">
        <f t="shared" ca="1" si="197"/>
        <v/>
      </c>
      <c r="BV71" s="305"/>
      <c r="BW71" s="312" t="str">
        <f t="shared" ca="1" si="198"/>
        <v/>
      </c>
      <c r="BX71" s="381" t="str">
        <f t="shared" ca="1" si="199"/>
        <v/>
      </c>
      <c r="BY71" s="397" t="str">
        <f t="shared" ca="1" si="200"/>
        <v/>
      </c>
      <c r="BZ71" s="305"/>
      <c r="CA71" s="393" t="str">
        <f t="shared" ca="1" si="201"/>
        <v/>
      </c>
      <c r="CB71" s="381" t="str">
        <f t="shared" ca="1" si="202"/>
        <v/>
      </c>
      <c r="CC71" s="381" t="str">
        <f t="shared" ca="1" si="203"/>
        <v/>
      </c>
      <c r="CD71" s="147" t="str">
        <f t="shared" ca="1" si="204"/>
        <v>--</v>
      </c>
      <c r="CG71" s="312" t="s">
        <v>389</v>
      </c>
      <c r="CH71" s="382" t="e">
        <f t="shared" ca="1" si="216"/>
        <v>#DIV/0!</v>
      </c>
      <c r="CI71" s="383" t="e">
        <f t="shared" ca="1" si="161"/>
        <v>#DIV/0!</v>
      </c>
      <c r="CQ71" s="393">
        <f t="shared" ca="1" si="205"/>
        <v>0</v>
      </c>
      <c r="CR71" s="381">
        <f t="shared" ca="1" si="206"/>
        <v>0</v>
      </c>
      <c r="CS71" s="397">
        <f t="shared" ca="1" si="214"/>
        <v>0</v>
      </c>
      <c r="CU71" s="296">
        <f t="shared" ca="1" si="215"/>
        <v>0</v>
      </c>
      <c r="CV71" s="297" t="str">
        <f t="shared" ca="1" si="159"/>
        <v/>
      </c>
      <c r="CW71" s="297" t="str">
        <f t="shared" ca="1" si="159"/>
        <v/>
      </c>
      <c r="CX71" s="297" t="str">
        <f t="shared" ca="1" si="159"/>
        <v/>
      </c>
      <c r="CY71" s="297" t="str">
        <f t="shared" ca="1" si="159"/>
        <v/>
      </c>
      <c r="CZ71" s="297" t="str">
        <f t="shared" ca="1" si="159"/>
        <v/>
      </c>
      <c r="DA71" s="297" t="str">
        <f t="shared" ca="1" si="159"/>
        <v/>
      </c>
      <c r="DB71" s="297" t="str">
        <f t="shared" ca="1" si="159"/>
        <v/>
      </c>
      <c r="DC71" s="297" t="str">
        <f t="shared" ca="1" si="159"/>
        <v/>
      </c>
      <c r="DD71" s="297" t="str">
        <f t="shared" ca="1" si="159"/>
        <v/>
      </c>
      <c r="DE71" s="297" t="str">
        <f t="shared" ca="1" si="159"/>
        <v/>
      </c>
      <c r="DF71" s="399" t="str">
        <f t="shared" ca="1" si="159"/>
        <v/>
      </c>
      <c r="DH71" s="403" t="str">
        <f t="shared" ca="1" si="207"/>
        <v/>
      </c>
      <c r="DI71" s="300" t="str">
        <f t="shared" ca="1" si="208"/>
        <v/>
      </c>
      <c r="DJ71" s="404">
        <f t="shared" ca="1" si="209"/>
        <v>0</v>
      </c>
      <c r="DK71" s="299" t="str">
        <f t="shared" ca="1" si="210"/>
        <v/>
      </c>
    </row>
    <row r="72" spans="1:115" ht="32.1" customHeight="1" x14ac:dyDescent="0.2">
      <c r="A72" s="312" t="str">
        <f t="shared" ca="1" si="149"/>
        <v/>
      </c>
      <c r="B72" s="313" t="str">
        <f t="shared" ca="1" si="149"/>
        <v/>
      </c>
      <c r="C72" s="371">
        <f t="shared" ca="1" si="162"/>
        <v>0</v>
      </c>
      <c r="D72" s="361" t="str">
        <f t="shared" ca="1" si="150"/>
        <v/>
      </c>
      <c r="E72" s="314" t="str">
        <f t="shared" ca="1" si="150"/>
        <v/>
      </c>
      <c r="F72" s="314" t="str">
        <f t="shared" ca="1" si="150"/>
        <v/>
      </c>
      <c r="G72" s="313" t="str">
        <f t="shared" ca="1" si="150"/>
        <v/>
      </c>
      <c r="H72" s="346" t="str">
        <f t="shared" ca="1" si="163"/>
        <v>---</v>
      </c>
      <c r="I72" s="312" t="str">
        <f t="shared" ca="1" si="151"/>
        <v/>
      </c>
      <c r="J72" s="313" t="str">
        <f t="shared" ca="1" si="151"/>
        <v/>
      </c>
      <c r="K72" s="313" t="str">
        <f t="shared" ca="1" si="151"/>
        <v/>
      </c>
      <c r="L72" s="321" t="str">
        <f t="shared" ca="1" si="164"/>
        <v>---</v>
      </c>
      <c r="M72" s="457" t="str">
        <f t="shared" ca="1" si="211"/>
        <v/>
      </c>
      <c r="N72" s="316" t="str">
        <f t="shared" ca="1" si="152"/>
        <v/>
      </c>
      <c r="O72" s="313" t="str">
        <f t="shared" ca="1" si="152"/>
        <v/>
      </c>
      <c r="P72" s="321" t="str">
        <f t="shared" ca="1" si="165"/>
        <v>---</v>
      </c>
      <c r="Q72" s="368" t="str">
        <f t="shared" ca="1" si="153"/>
        <v/>
      </c>
      <c r="R72" s="317" t="str">
        <f t="shared" ca="1" si="153"/>
        <v/>
      </c>
      <c r="S72" s="321" t="str">
        <f t="shared" ca="1" si="166"/>
        <v>---</v>
      </c>
      <c r="T72" s="430" t="str">
        <f t="shared" ca="1" si="167"/>
        <v/>
      </c>
      <c r="U72" s="321" t="str">
        <f t="shared" ca="1" si="168"/>
        <v>---</v>
      </c>
      <c r="V72" s="364" t="str">
        <f t="shared" ca="1" si="154"/>
        <v/>
      </c>
      <c r="W72" s="318" t="str">
        <f t="shared" ca="1" si="154"/>
        <v/>
      </c>
      <c r="X72" s="318" t="str">
        <f t="shared" ca="1" si="154"/>
        <v/>
      </c>
      <c r="Y72" s="321" t="str">
        <f t="shared" ca="1" si="169"/>
        <v>---</v>
      </c>
      <c r="Z72" s="312" t="str">
        <f t="shared" ca="1" si="170"/>
        <v/>
      </c>
      <c r="AA72" s="313" t="str">
        <f t="shared" ca="1" si="212"/>
        <v>--</v>
      </c>
      <c r="AB72" s="315" t="str">
        <f t="shared" ca="1" si="171"/>
        <v>---</v>
      </c>
      <c r="AC72" s="321" t="str">
        <f t="shared" ca="1" si="91"/>
        <v>---</v>
      </c>
      <c r="AD72" s="361" t="str">
        <f t="shared" ca="1" si="155"/>
        <v/>
      </c>
      <c r="AE72" s="358" t="str">
        <f t="shared" ca="1" si="155"/>
        <v/>
      </c>
      <c r="AF72" s="312" t="str">
        <f t="shared" ca="1" si="155"/>
        <v/>
      </c>
      <c r="AG72" s="313" t="str">
        <f t="shared" ca="1" si="155"/>
        <v/>
      </c>
      <c r="AH72" s="313" t="str">
        <f t="shared" ca="1" si="155"/>
        <v/>
      </c>
      <c r="AI72" s="313" t="str">
        <f t="shared" ca="1" si="172"/>
        <v/>
      </c>
      <c r="AJ72" s="319">
        <f t="shared" ca="1" si="173"/>
        <v>0</v>
      </c>
      <c r="AK72" s="321" t="str">
        <f ca="1">IF(AJ72=0,"---",(IF(((VLOOKUP(AF72,AuE_Vorgaben!G$25:H$27,2,TRUE))&gt;AJ72),"ok","?")))</f>
        <v>---</v>
      </c>
      <c r="AL72" s="312" t="str">
        <f t="shared" ca="1" si="156"/>
        <v/>
      </c>
      <c r="AM72" s="313" t="str">
        <f t="shared" ca="1" si="156"/>
        <v/>
      </c>
      <c r="AN72" s="313" t="str">
        <f t="shared" ca="1" si="156"/>
        <v/>
      </c>
      <c r="AO72" s="313" t="str">
        <f t="shared" ca="1" si="174"/>
        <v/>
      </c>
      <c r="AP72" s="313" t="str">
        <f t="shared" ca="1" si="175"/>
        <v/>
      </c>
      <c r="AQ72" s="313" t="str">
        <f t="shared" ca="1" si="157"/>
        <v/>
      </c>
      <c r="AR72" s="313" t="str">
        <f t="shared" ca="1" si="157"/>
        <v/>
      </c>
      <c r="AS72" s="313" t="str">
        <f t="shared" ca="1" si="176"/>
        <v/>
      </c>
      <c r="AT72" s="320">
        <f t="shared" ca="1" si="177"/>
        <v>0</v>
      </c>
      <c r="AU72" s="321" t="str">
        <f t="shared" ca="1" si="178"/>
        <v>---</v>
      </c>
      <c r="AV72" s="312" t="str">
        <f t="shared" ca="1" si="158"/>
        <v/>
      </c>
      <c r="AW72" s="313" t="str">
        <f t="shared" ca="1" si="158"/>
        <v/>
      </c>
      <c r="AX72" s="320" t="str">
        <f t="shared" ca="1" si="179"/>
        <v/>
      </c>
      <c r="AY72" s="321" t="str">
        <f t="shared" ca="1" si="180"/>
        <v>---</v>
      </c>
      <c r="AZ72" s="355">
        <f t="shared" ca="1" si="181"/>
        <v>0</v>
      </c>
      <c r="BA72" s="321" t="str">
        <f t="shared" ca="1" si="182"/>
        <v>---</v>
      </c>
      <c r="BB72" s="352" t="str">
        <f t="shared" ca="1" si="183"/>
        <v/>
      </c>
      <c r="BC72" s="321" t="str">
        <f t="shared" ca="1" si="213"/>
        <v>---</v>
      </c>
      <c r="BD72" s="349" t="str">
        <f t="shared" ca="1" si="184"/>
        <v/>
      </c>
      <c r="BE72" s="315" t="str">
        <f t="shared" ca="1" si="185"/>
        <v>---</v>
      </c>
      <c r="BF72" s="320" t="str">
        <f t="shared" ca="1" si="186"/>
        <v/>
      </c>
      <c r="BG72" s="321" t="str">
        <f t="shared" ca="1" si="187"/>
        <v>---</v>
      </c>
      <c r="BI72" s="379" t="s">
        <v>208</v>
      </c>
      <c r="BK72" s="393">
        <f t="shared" ca="1" si="188"/>
        <v>0</v>
      </c>
      <c r="BL72" s="381">
        <f t="shared" ca="1" si="189"/>
        <v>0</v>
      </c>
      <c r="BM72" s="381">
        <f t="shared" ca="1" si="190"/>
        <v>0</v>
      </c>
      <c r="BN72" s="381">
        <f t="shared" ca="1" si="191"/>
        <v>0</v>
      </c>
      <c r="BO72" s="381">
        <f t="shared" ca="1" si="192"/>
        <v>0</v>
      </c>
      <c r="BP72" s="397">
        <f t="shared" ca="1" si="193"/>
        <v>0</v>
      </c>
      <c r="BQ72" s="305"/>
      <c r="BR72" s="312" t="str">
        <f t="shared" ca="1" si="194"/>
        <v/>
      </c>
      <c r="BS72" s="381" t="str">
        <f t="shared" ca="1" si="195"/>
        <v/>
      </c>
      <c r="BT72" s="381" t="str">
        <f t="shared" ca="1" si="196"/>
        <v/>
      </c>
      <c r="BU72" s="397" t="str">
        <f t="shared" ca="1" si="197"/>
        <v/>
      </c>
      <c r="BV72" s="305"/>
      <c r="BW72" s="312" t="str">
        <f t="shared" ca="1" si="198"/>
        <v/>
      </c>
      <c r="BX72" s="381" t="str">
        <f t="shared" ca="1" si="199"/>
        <v/>
      </c>
      <c r="BY72" s="397" t="str">
        <f t="shared" ca="1" si="200"/>
        <v/>
      </c>
      <c r="BZ72" s="305"/>
      <c r="CA72" s="393" t="str">
        <f t="shared" ca="1" si="201"/>
        <v/>
      </c>
      <c r="CB72" s="381" t="str">
        <f t="shared" ca="1" si="202"/>
        <v/>
      </c>
      <c r="CC72" s="381" t="str">
        <f t="shared" ca="1" si="203"/>
        <v/>
      </c>
      <c r="CD72" s="147" t="str">
        <f t="shared" ca="1" si="204"/>
        <v>--</v>
      </c>
      <c r="CG72" s="312" t="s">
        <v>390</v>
      </c>
      <c r="CH72" s="382" t="e">
        <f t="shared" ca="1" si="216"/>
        <v>#DIV/0!</v>
      </c>
      <c r="CI72" s="383" t="e">
        <f t="shared" ca="1" si="161"/>
        <v>#DIV/0!</v>
      </c>
      <c r="CQ72" s="393">
        <f t="shared" ca="1" si="205"/>
        <v>0</v>
      </c>
      <c r="CR72" s="381">
        <f t="shared" ca="1" si="206"/>
        <v>0</v>
      </c>
      <c r="CS72" s="397">
        <f t="shared" ca="1" si="214"/>
        <v>0</v>
      </c>
      <c r="CU72" s="296">
        <f t="shared" ca="1" si="215"/>
        <v>0</v>
      </c>
      <c r="CV72" s="297" t="str">
        <f t="shared" ca="1" si="159"/>
        <v/>
      </c>
      <c r="CW72" s="297" t="str">
        <f t="shared" ca="1" si="159"/>
        <v/>
      </c>
      <c r="CX72" s="297" t="str">
        <f t="shared" ca="1" si="159"/>
        <v/>
      </c>
      <c r="CY72" s="297" t="str">
        <f t="shared" ca="1" si="159"/>
        <v/>
      </c>
      <c r="CZ72" s="297" t="str">
        <f t="shared" ca="1" si="159"/>
        <v/>
      </c>
      <c r="DA72" s="297" t="str">
        <f t="shared" ca="1" si="159"/>
        <v/>
      </c>
      <c r="DB72" s="297" t="str">
        <f t="shared" ca="1" si="159"/>
        <v/>
      </c>
      <c r="DC72" s="297" t="str">
        <f t="shared" ca="1" si="159"/>
        <v/>
      </c>
      <c r="DD72" s="297" t="str">
        <f t="shared" ca="1" si="159"/>
        <v/>
      </c>
      <c r="DE72" s="297" t="str">
        <f t="shared" ca="1" si="159"/>
        <v/>
      </c>
      <c r="DF72" s="399" t="str">
        <f t="shared" ca="1" si="159"/>
        <v/>
      </c>
      <c r="DH72" s="403" t="str">
        <f t="shared" ca="1" si="207"/>
        <v/>
      </c>
      <c r="DI72" s="300" t="str">
        <f t="shared" ca="1" si="208"/>
        <v/>
      </c>
      <c r="DJ72" s="404">
        <f t="shared" ca="1" si="209"/>
        <v>0</v>
      </c>
      <c r="DK72" s="299" t="str">
        <f t="shared" ca="1" si="210"/>
        <v/>
      </c>
    </row>
    <row r="73" spans="1:115" ht="32.1" customHeight="1" x14ac:dyDescent="0.2">
      <c r="A73" s="312" t="str">
        <f t="shared" ca="1" si="149"/>
        <v/>
      </c>
      <c r="B73" s="313" t="str">
        <f t="shared" ca="1" si="149"/>
        <v/>
      </c>
      <c r="C73" s="371">
        <f t="shared" ca="1" si="162"/>
        <v>0</v>
      </c>
      <c r="D73" s="361" t="str">
        <f t="shared" ca="1" si="150"/>
        <v/>
      </c>
      <c r="E73" s="314" t="str">
        <f t="shared" ca="1" si="150"/>
        <v/>
      </c>
      <c r="F73" s="314" t="str">
        <f t="shared" ca="1" si="150"/>
        <v/>
      </c>
      <c r="G73" s="313" t="str">
        <f t="shared" ca="1" si="150"/>
        <v/>
      </c>
      <c r="H73" s="346" t="str">
        <f t="shared" ca="1" si="163"/>
        <v>---</v>
      </c>
      <c r="I73" s="312" t="str">
        <f t="shared" ca="1" si="151"/>
        <v/>
      </c>
      <c r="J73" s="313" t="str">
        <f t="shared" ca="1" si="151"/>
        <v/>
      </c>
      <c r="K73" s="313" t="str">
        <f t="shared" ca="1" si="151"/>
        <v/>
      </c>
      <c r="L73" s="321" t="str">
        <f t="shared" ca="1" si="164"/>
        <v>---</v>
      </c>
      <c r="M73" s="457" t="str">
        <f t="shared" ca="1" si="211"/>
        <v/>
      </c>
      <c r="N73" s="316" t="str">
        <f t="shared" ca="1" si="152"/>
        <v/>
      </c>
      <c r="O73" s="313" t="str">
        <f t="shared" ca="1" si="152"/>
        <v/>
      </c>
      <c r="P73" s="321" t="str">
        <f t="shared" ca="1" si="165"/>
        <v>---</v>
      </c>
      <c r="Q73" s="368" t="str">
        <f t="shared" ca="1" si="153"/>
        <v/>
      </c>
      <c r="R73" s="317" t="str">
        <f t="shared" ca="1" si="153"/>
        <v/>
      </c>
      <c r="S73" s="321" t="str">
        <f t="shared" ca="1" si="166"/>
        <v>---</v>
      </c>
      <c r="T73" s="430" t="str">
        <f t="shared" ca="1" si="167"/>
        <v/>
      </c>
      <c r="U73" s="321" t="str">
        <f t="shared" ca="1" si="168"/>
        <v>---</v>
      </c>
      <c r="V73" s="364" t="str">
        <f t="shared" ca="1" si="154"/>
        <v/>
      </c>
      <c r="W73" s="318" t="str">
        <f t="shared" ca="1" si="154"/>
        <v/>
      </c>
      <c r="X73" s="318" t="str">
        <f t="shared" ca="1" si="154"/>
        <v/>
      </c>
      <c r="Y73" s="321" t="str">
        <f t="shared" ca="1" si="169"/>
        <v>---</v>
      </c>
      <c r="Z73" s="312" t="str">
        <f t="shared" ca="1" si="170"/>
        <v/>
      </c>
      <c r="AA73" s="313" t="str">
        <f t="shared" ca="1" si="212"/>
        <v>--</v>
      </c>
      <c r="AB73" s="315" t="str">
        <f t="shared" ca="1" si="171"/>
        <v>---</v>
      </c>
      <c r="AC73" s="321" t="str">
        <f t="shared" ca="1" si="91"/>
        <v>---</v>
      </c>
      <c r="AD73" s="361" t="str">
        <f t="shared" ref="AD73:AH82" ca="1" si="217">IF($C73&lt;&gt;0,INDIRECT("Kalkulation!"&amp;$BI73&amp;AD$104,TRUE),"")</f>
        <v/>
      </c>
      <c r="AE73" s="358" t="str">
        <f t="shared" ca="1" si="217"/>
        <v/>
      </c>
      <c r="AF73" s="312" t="str">
        <f t="shared" ca="1" si="217"/>
        <v/>
      </c>
      <c r="AG73" s="313" t="str">
        <f t="shared" ca="1" si="217"/>
        <v/>
      </c>
      <c r="AH73" s="313" t="str">
        <f t="shared" ca="1" si="217"/>
        <v/>
      </c>
      <c r="AI73" s="313" t="str">
        <f t="shared" ca="1" si="172"/>
        <v/>
      </c>
      <c r="AJ73" s="319">
        <f t="shared" ca="1" si="173"/>
        <v>0</v>
      </c>
      <c r="AK73" s="321" t="str">
        <f ca="1">IF(AJ73=0,"---",(IF(((VLOOKUP(AF73,AuE_Vorgaben!G$25:H$27,2,TRUE))&gt;AJ73),"ok","?")))</f>
        <v>---</v>
      </c>
      <c r="AL73" s="312" t="str">
        <f t="shared" ca="1" si="156"/>
        <v/>
      </c>
      <c r="AM73" s="313" t="str">
        <f t="shared" ca="1" si="156"/>
        <v/>
      </c>
      <c r="AN73" s="313" t="str">
        <f t="shared" ca="1" si="156"/>
        <v/>
      </c>
      <c r="AO73" s="313" t="str">
        <f t="shared" ca="1" si="174"/>
        <v/>
      </c>
      <c r="AP73" s="313" t="str">
        <f t="shared" ca="1" si="175"/>
        <v/>
      </c>
      <c r="AQ73" s="313" t="str">
        <f t="shared" ca="1" si="157"/>
        <v/>
      </c>
      <c r="AR73" s="313" t="str">
        <f t="shared" ca="1" si="157"/>
        <v/>
      </c>
      <c r="AS73" s="313" t="str">
        <f t="shared" ca="1" si="176"/>
        <v/>
      </c>
      <c r="AT73" s="320">
        <f t="shared" ca="1" si="177"/>
        <v>0</v>
      </c>
      <c r="AU73" s="321" t="str">
        <f t="shared" ca="1" si="178"/>
        <v>---</v>
      </c>
      <c r="AV73" s="312" t="str">
        <f t="shared" ca="1" si="158"/>
        <v/>
      </c>
      <c r="AW73" s="313" t="str">
        <f t="shared" ca="1" si="158"/>
        <v/>
      </c>
      <c r="AX73" s="320" t="str">
        <f t="shared" ca="1" si="179"/>
        <v/>
      </c>
      <c r="AY73" s="321" t="str">
        <f t="shared" ca="1" si="180"/>
        <v>---</v>
      </c>
      <c r="AZ73" s="355">
        <f t="shared" ca="1" si="181"/>
        <v>0</v>
      </c>
      <c r="BA73" s="321" t="str">
        <f t="shared" ca="1" si="182"/>
        <v>---</v>
      </c>
      <c r="BB73" s="352" t="str">
        <f t="shared" ca="1" si="183"/>
        <v/>
      </c>
      <c r="BC73" s="321" t="str">
        <f t="shared" ca="1" si="213"/>
        <v>---</v>
      </c>
      <c r="BD73" s="349" t="str">
        <f t="shared" ca="1" si="184"/>
        <v/>
      </c>
      <c r="BE73" s="315" t="str">
        <f t="shared" ca="1" si="185"/>
        <v>---</v>
      </c>
      <c r="BF73" s="320" t="str">
        <f t="shared" ca="1" si="186"/>
        <v/>
      </c>
      <c r="BG73" s="321" t="str">
        <f t="shared" ca="1" si="187"/>
        <v>---</v>
      </c>
      <c r="BI73" s="379" t="s">
        <v>209</v>
      </c>
      <c r="BK73" s="393">
        <f t="shared" ca="1" si="188"/>
        <v>0</v>
      </c>
      <c r="BL73" s="381">
        <f t="shared" ca="1" si="189"/>
        <v>0</v>
      </c>
      <c r="BM73" s="381">
        <f t="shared" ca="1" si="190"/>
        <v>0</v>
      </c>
      <c r="BN73" s="381">
        <f t="shared" ca="1" si="191"/>
        <v>0</v>
      </c>
      <c r="BO73" s="381">
        <f t="shared" ca="1" si="192"/>
        <v>0</v>
      </c>
      <c r="BP73" s="397">
        <f t="shared" ca="1" si="193"/>
        <v>0</v>
      </c>
      <c r="BQ73" s="305"/>
      <c r="BR73" s="312" t="str">
        <f t="shared" ca="1" si="194"/>
        <v/>
      </c>
      <c r="BS73" s="381" t="str">
        <f t="shared" ca="1" si="195"/>
        <v/>
      </c>
      <c r="BT73" s="381" t="str">
        <f t="shared" ca="1" si="196"/>
        <v/>
      </c>
      <c r="BU73" s="397" t="str">
        <f t="shared" ca="1" si="197"/>
        <v/>
      </c>
      <c r="BV73" s="305"/>
      <c r="BW73" s="312" t="str">
        <f t="shared" ca="1" si="198"/>
        <v/>
      </c>
      <c r="BX73" s="381" t="str">
        <f t="shared" ca="1" si="199"/>
        <v/>
      </c>
      <c r="BY73" s="397" t="str">
        <f t="shared" ca="1" si="200"/>
        <v/>
      </c>
      <c r="BZ73" s="305"/>
      <c r="CA73" s="393" t="str">
        <f t="shared" ca="1" si="201"/>
        <v/>
      </c>
      <c r="CB73" s="381" t="str">
        <f t="shared" ca="1" si="202"/>
        <v/>
      </c>
      <c r="CC73" s="381" t="str">
        <f t="shared" ca="1" si="203"/>
        <v/>
      </c>
      <c r="CD73" s="147" t="str">
        <f t="shared" ca="1" si="204"/>
        <v>--</v>
      </c>
      <c r="CG73" s="312" t="s">
        <v>391</v>
      </c>
      <c r="CH73" s="382" t="e">
        <f t="shared" ca="1" si="216"/>
        <v>#DIV/0!</v>
      </c>
      <c r="CI73" s="383" t="e">
        <f t="shared" ca="1" si="161"/>
        <v>#DIV/0!</v>
      </c>
      <c r="CQ73" s="393">
        <f t="shared" ca="1" si="205"/>
        <v>0</v>
      </c>
      <c r="CR73" s="381">
        <f t="shared" ca="1" si="206"/>
        <v>0</v>
      </c>
      <c r="CS73" s="397">
        <f t="shared" ca="1" si="214"/>
        <v>0</v>
      </c>
      <c r="CU73" s="296">
        <f t="shared" ca="1" si="215"/>
        <v>0</v>
      </c>
      <c r="CV73" s="297" t="str">
        <f t="shared" ref="CV73:DF82" ca="1" si="218">IF($C73&lt;&gt;0,INDIRECT("'"&amp;Kalkulation&amp;"'!$"&amp;$BI73&amp;CV$104),"")</f>
        <v/>
      </c>
      <c r="CW73" s="297" t="str">
        <f t="shared" ca="1" si="218"/>
        <v/>
      </c>
      <c r="CX73" s="297" t="str">
        <f t="shared" ca="1" si="218"/>
        <v/>
      </c>
      <c r="CY73" s="297" t="str">
        <f t="shared" ca="1" si="218"/>
        <v/>
      </c>
      <c r="CZ73" s="297" t="str">
        <f t="shared" ca="1" si="218"/>
        <v/>
      </c>
      <c r="DA73" s="297" t="str">
        <f t="shared" ca="1" si="218"/>
        <v/>
      </c>
      <c r="DB73" s="297" t="str">
        <f t="shared" ca="1" si="218"/>
        <v/>
      </c>
      <c r="DC73" s="297" t="str">
        <f t="shared" ca="1" si="218"/>
        <v/>
      </c>
      <c r="DD73" s="297" t="str">
        <f t="shared" ca="1" si="218"/>
        <v/>
      </c>
      <c r="DE73" s="297" t="str">
        <f t="shared" ca="1" si="218"/>
        <v/>
      </c>
      <c r="DF73" s="399" t="str">
        <f t="shared" ca="1" si="218"/>
        <v/>
      </c>
      <c r="DH73" s="403" t="str">
        <f t="shared" ca="1" si="207"/>
        <v/>
      </c>
      <c r="DI73" s="300" t="str">
        <f t="shared" ca="1" si="208"/>
        <v/>
      </c>
      <c r="DJ73" s="404">
        <f t="shared" ca="1" si="209"/>
        <v>0</v>
      </c>
      <c r="DK73" s="299" t="str">
        <f t="shared" ca="1" si="210"/>
        <v/>
      </c>
    </row>
    <row r="74" spans="1:115" ht="32.1" customHeight="1" x14ac:dyDescent="0.2">
      <c r="A74" s="312" t="str">
        <f t="shared" ca="1" si="149"/>
        <v/>
      </c>
      <c r="B74" s="313" t="str">
        <f t="shared" ca="1" si="149"/>
        <v/>
      </c>
      <c r="C74" s="371">
        <f t="shared" ca="1" si="162"/>
        <v>0</v>
      </c>
      <c r="D74" s="361" t="str">
        <f t="shared" ca="1" si="150"/>
        <v/>
      </c>
      <c r="E74" s="314" t="str">
        <f t="shared" ca="1" si="150"/>
        <v/>
      </c>
      <c r="F74" s="314" t="str">
        <f t="shared" ca="1" si="150"/>
        <v/>
      </c>
      <c r="G74" s="313" t="str">
        <f t="shared" ca="1" si="150"/>
        <v/>
      </c>
      <c r="H74" s="346" t="str">
        <f t="shared" ca="1" si="163"/>
        <v>---</v>
      </c>
      <c r="I74" s="312" t="str">
        <f t="shared" ca="1" si="151"/>
        <v/>
      </c>
      <c r="J74" s="313" t="str">
        <f t="shared" ca="1" si="151"/>
        <v/>
      </c>
      <c r="K74" s="313" t="str">
        <f t="shared" ca="1" si="151"/>
        <v/>
      </c>
      <c r="L74" s="321" t="str">
        <f t="shared" ca="1" si="164"/>
        <v>---</v>
      </c>
      <c r="M74" s="457" t="str">
        <f t="shared" ca="1" si="211"/>
        <v/>
      </c>
      <c r="N74" s="316" t="str">
        <f t="shared" ca="1" si="152"/>
        <v/>
      </c>
      <c r="O74" s="313" t="str">
        <f t="shared" ca="1" si="152"/>
        <v/>
      </c>
      <c r="P74" s="321" t="str">
        <f t="shared" ca="1" si="165"/>
        <v>---</v>
      </c>
      <c r="Q74" s="368" t="str">
        <f t="shared" ca="1" si="153"/>
        <v/>
      </c>
      <c r="R74" s="317" t="str">
        <f t="shared" ca="1" si="153"/>
        <v/>
      </c>
      <c r="S74" s="321" t="str">
        <f t="shared" ca="1" si="166"/>
        <v>---</v>
      </c>
      <c r="T74" s="430" t="str">
        <f t="shared" ca="1" si="167"/>
        <v/>
      </c>
      <c r="U74" s="321" t="str">
        <f t="shared" ca="1" si="168"/>
        <v>---</v>
      </c>
      <c r="V74" s="364" t="str">
        <f t="shared" ca="1" si="154"/>
        <v/>
      </c>
      <c r="W74" s="318" t="str">
        <f t="shared" ca="1" si="154"/>
        <v/>
      </c>
      <c r="X74" s="318" t="str">
        <f t="shared" ca="1" si="154"/>
        <v/>
      </c>
      <c r="Y74" s="321" t="str">
        <f t="shared" ca="1" si="169"/>
        <v>---</v>
      </c>
      <c r="Z74" s="312" t="str">
        <f t="shared" ca="1" si="170"/>
        <v/>
      </c>
      <c r="AA74" s="313" t="str">
        <f t="shared" ca="1" si="212"/>
        <v>--</v>
      </c>
      <c r="AB74" s="315" t="str">
        <f t="shared" ca="1" si="171"/>
        <v>---</v>
      </c>
      <c r="AC74" s="321" t="str">
        <f t="shared" ca="1" si="91"/>
        <v>---</v>
      </c>
      <c r="AD74" s="361" t="str">
        <f t="shared" ca="1" si="217"/>
        <v/>
      </c>
      <c r="AE74" s="358" t="str">
        <f t="shared" ca="1" si="217"/>
        <v/>
      </c>
      <c r="AF74" s="312" t="str">
        <f t="shared" ca="1" si="217"/>
        <v/>
      </c>
      <c r="AG74" s="313" t="str">
        <f t="shared" ca="1" si="217"/>
        <v/>
      </c>
      <c r="AH74" s="313" t="str">
        <f t="shared" ca="1" si="217"/>
        <v/>
      </c>
      <c r="AI74" s="313" t="str">
        <f t="shared" ca="1" si="172"/>
        <v/>
      </c>
      <c r="AJ74" s="319">
        <f t="shared" ca="1" si="173"/>
        <v>0</v>
      </c>
      <c r="AK74" s="321" t="str">
        <f ca="1">IF(AJ74=0,"---",(IF(((VLOOKUP(AF74,AuE_Vorgaben!G$25:H$27,2,TRUE))&gt;AJ74),"ok","?")))</f>
        <v>---</v>
      </c>
      <c r="AL74" s="312" t="str">
        <f t="shared" ca="1" si="156"/>
        <v/>
      </c>
      <c r="AM74" s="313" t="str">
        <f t="shared" ca="1" si="156"/>
        <v/>
      </c>
      <c r="AN74" s="313" t="str">
        <f t="shared" ca="1" si="156"/>
        <v/>
      </c>
      <c r="AO74" s="313" t="str">
        <f t="shared" ca="1" si="174"/>
        <v/>
      </c>
      <c r="AP74" s="313" t="str">
        <f t="shared" ca="1" si="175"/>
        <v/>
      </c>
      <c r="AQ74" s="313" t="str">
        <f t="shared" ca="1" si="157"/>
        <v/>
      </c>
      <c r="AR74" s="313" t="str">
        <f t="shared" ca="1" si="157"/>
        <v/>
      </c>
      <c r="AS74" s="313" t="str">
        <f t="shared" ca="1" si="176"/>
        <v/>
      </c>
      <c r="AT74" s="320">
        <f t="shared" ca="1" si="177"/>
        <v>0</v>
      </c>
      <c r="AU74" s="321" t="str">
        <f t="shared" ca="1" si="178"/>
        <v>---</v>
      </c>
      <c r="AV74" s="312" t="str">
        <f t="shared" ca="1" si="158"/>
        <v/>
      </c>
      <c r="AW74" s="313" t="str">
        <f t="shared" ca="1" si="158"/>
        <v/>
      </c>
      <c r="AX74" s="320" t="str">
        <f t="shared" ca="1" si="179"/>
        <v/>
      </c>
      <c r="AY74" s="321" t="str">
        <f t="shared" ca="1" si="180"/>
        <v>---</v>
      </c>
      <c r="AZ74" s="355">
        <f t="shared" ca="1" si="181"/>
        <v>0</v>
      </c>
      <c r="BA74" s="321" t="str">
        <f t="shared" ca="1" si="182"/>
        <v>---</v>
      </c>
      <c r="BB74" s="352" t="str">
        <f t="shared" ca="1" si="183"/>
        <v/>
      </c>
      <c r="BC74" s="321" t="str">
        <f t="shared" ca="1" si="213"/>
        <v>---</v>
      </c>
      <c r="BD74" s="349" t="str">
        <f t="shared" ca="1" si="184"/>
        <v/>
      </c>
      <c r="BE74" s="315" t="str">
        <f t="shared" ca="1" si="185"/>
        <v>---</v>
      </c>
      <c r="BF74" s="320" t="str">
        <f t="shared" ca="1" si="186"/>
        <v/>
      </c>
      <c r="BG74" s="321" t="str">
        <f t="shared" ca="1" si="187"/>
        <v>---</v>
      </c>
      <c r="BI74" s="379" t="s">
        <v>210</v>
      </c>
      <c r="BK74" s="393">
        <f t="shared" ca="1" si="188"/>
        <v>0</v>
      </c>
      <c r="BL74" s="381">
        <f t="shared" ca="1" si="189"/>
        <v>0</v>
      </c>
      <c r="BM74" s="381">
        <f t="shared" ca="1" si="190"/>
        <v>0</v>
      </c>
      <c r="BN74" s="381">
        <f t="shared" ca="1" si="191"/>
        <v>0</v>
      </c>
      <c r="BO74" s="381">
        <f t="shared" ca="1" si="192"/>
        <v>0</v>
      </c>
      <c r="BP74" s="397">
        <f t="shared" ca="1" si="193"/>
        <v>0</v>
      </c>
      <c r="BQ74" s="305"/>
      <c r="BR74" s="312" t="str">
        <f t="shared" ca="1" si="194"/>
        <v/>
      </c>
      <c r="BS74" s="381" t="str">
        <f t="shared" ca="1" si="195"/>
        <v/>
      </c>
      <c r="BT74" s="381" t="str">
        <f t="shared" ca="1" si="196"/>
        <v/>
      </c>
      <c r="BU74" s="397" t="str">
        <f t="shared" ca="1" si="197"/>
        <v/>
      </c>
      <c r="BV74" s="305"/>
      <c r="BW74" s="312" t="str">
        <f t="shared" ca="1" si="198"/>
        <v/>
      </c>
      <c r="BX74" s="381" t="str">
        <f t="shared" ca="1" si="199"/>
        <v/>
      </c>
      <c r="BY74" s="397" t="str">
        <f t="shared" ca="1" si="200"/>
        <v/>
      </c>
      <c r="BZ74" s="305"/>
      <c r="CA74" s="393" t="str">
        <f t="shared" ca="1" si="201"/>
        <v/>
      </c>
      <c r="CB74" s="381" t="str">
        <f t="shared" ca="1" si="202"/>
        <v/>
      </c>
      <c r="CC74" s="381" t="str">
        <f t="shared" ca="1" si="203"/>
        <v/>
      </c>
      <c r="CD74" s="147" t="str">
        <f t="shared" ca="1" si="204"/>
        <v>--</v>
      </c>
      <c r="CG74" s="312" t="s">
        <v>392</v>
      </c>
      <c r="CH74" s="382" t="e">
        <f t="shared" ca="1" si="216"/>
        <v>#DIV/0!</v>
      </c>
      <c r="CI74" s="383" t="e">
        <f t="shared" ca="1" si="161"/>
        <v>#DIV/0!</v>
      </c>
      <c r="CQ74" s="393">
        <f t="shared" ca="1" si="205"/>
        <v>0</v>
      </c>
      <c r="CR74" s="381">
        <f t="shared" ca="1" si="206"/>
        <v>0</v>
      </c>
      <c r="CS74" s="397">
        <f t="shared" ca="1" si="214"/>
        <v>0</v>
      </c>
      <c r="CU74" s="296">
        <f t="shared" ca="1" si="215"/>
        <v>0</v>
      </c>
      <c r="CV74" s="297" t="str">
        <f t="shared" ca="1" si="218"/>
        <v/>
      </c>
      <c r="CW74" s="297" t="str">
        <f t="shared" ca="1" si="218"/>
        <v/>
      </c>
      <c r="CX74" s="297" t="str">
        <f t="shared" ca="1" si="218"/>
        <v/>
      </c>
      <c r="CY74" s="297" t="str">
        <f t="shared" ca="1" si="218"/>
        <v/>
      </c>
      <c r="CZ74" s="297" t="str">
        <f t="shared" ca="1" si="218"/>
        <v/>
      </c>
      <c r="DA74" s="297" t="str">
        <f t="shared" ca="1" si="218"/>
        <v/>
      </c>
      <c r="DB74" s="297" t="str">
        <f t="shared" ca="1" si="218"/>
        <v/>
      </c>
      <c r="DC74" s="297" t="str">
        <f t="shared" ca="1" si="218"/>
        <v/>
      </c>
      <c r="DD74" s="297" t="str">
        <f t="shared" ca="1" si="218"/>
        <v/>
      </c>
      <c r="DE74" s="297" t="str">
        <f t="shared" ca="1" si="218"/>
        <v/>
      </c>
      <c r="DF74" s="399" t="str">
        <f t="shared" ca="1" si="218"/>
        <v/>
      </c>
      <c r="DH74" s="403" t="str">
        <f t="shared" ca="1" si="207"/>
        <v/>
      </c>
      <c r="DI74" s="300" t="str">
        <f t="shared" ca="1" si="208"/>
        <v/>
      </c>
      <c r="DJ74" s="404">
        <f t="shared" ca="1" si="209"/>
        <v>0</v>
      </c>
      <c r="DK74" s="299" t="str">
        <f t="shared" ca="1" si="210"/>
        <v/>
      </c>
    </row>
    <row r="75" spans="1:115" ht="32.1" customHeight="1" x14ac:dyDescent="0.2">
      <c r="A75" s="312" t="str">
        <f t="shared" ca="1" si="149"/>
        <v/>
      </c>
      <c r="B75" s="313" t="str">
        <f t="shared" ca="1" si="149"/>
        <v/>
      </c>
      <c r="C75" s="371">
        <f t="shared" ca="1" si="162"/>
        <v>0</v>
      </c>
      <c r="D75" s="361" t="str">
        <f t="shared" ca="1" si="150"/>
        <v/>
      </c>
      <c r="E75" s="314" t="str">
        <f t="shared" ca="1" si="150"/>
        <v/>
      </c>
      <c r="F75" s="314" t="str">
        <f t="shared" ca="1" si="150"/>
        <v/>
      </c>
      <c r="G75" s="313" t="str">
        <f t="shared" ca="1" si="150"/>
        <v/>
      </c>
      <c r="H75" s="346" t="str">
        <f t="shared" ca="1" si="163"/>
        <v>---</v>
      </c>
      <c r="I75" s="312" t="str">
        <f t="shared" ca="1" si="151"/>
        <v/>
      </c>
      <c r="J75" s="313" t="str">
        <f t="shared" ca="1" si="151"/>
        <v/>
      </c>
      <c r="K75" s="313" t="str">
        <f t="shared" ca="1" si="151"/>
        <v/>
      </c>
      <c r="L75" s="321" t="str">
        <f t="shared" ca="1" si="164"/>
        <v>---</v>
      </c>
      <c r="M75" s="457" t="str">
        <f t="shared" ca="1" si="211"/>
        <v/>
      </c>
      <c r="N75" s="316" t="str">
        <f t="shared" ca="1" si="152"/>
        <v/>
      </c>
      <c r="O75" s="313" t="str">
        <f t="shared" ca="1" si="152"/>
        <v/>
      </c>
      <c r="P75" s="321" t="str">
        <f t="shared" ca="1" si="165"/>
        <v>---</v>
      </c>
      <c r="Q75" s="368" t="str">
        <f t="shared" ca="1" si="153"/>
        <v/>
      </c>
      <c r="R75" s="317" t="str">
        <f t="shared" ca="1" si="153"/>
        <v/>
      </c>
      <c r="S75" s="321" t="str">
        <f t="shared" ca="1" si="166"/>
        <v>---</v>
      </c>
      <c r="T75" s="430" t="str">
        <f t="shared" ca="1" si="167"/>
        <v/>
      </c>
      <c r="U75" s="321" t="str">
        <f t="shared" ca="1" si="168"/>
        <v>---</v>
      </c>
      <c r="V75" s="364" t="str">
        <f t="shared" ca="1" si="154"/>
        <v/>
      </c>
      <c r="W75" s="318" t="str">
        <f t="shared" ca="1" si="154"/>
        <v/>
      </c>
      <c r="X75" s="318" t="str">
        <f t="shared" ca="1" si="154"/>
        <v/>
      </c>
      <c r="Y75" s="321" t="str">
        <f t="shared" ca="1" si="169"/>
        <v>---</v>
      </c>
      <c r="Z75" s="312" t="str">
        <f t="shared" ca="1" si="170"/>
        <v/>
      </c>
      <c r="AA75" s="313" t="str">
        <f t="shared" ca="1" si="212"/>
        <v>--</v>
      </c>
      <c r="AB75" s="315" t="str">
        <f t="shared" ca="1" si="171"/>
        <v>---</v>
      </c>
      <c r="AC75" s="321" t="str">
        <f t="shared" ca="1" si="91"/>
        <v>---</v>
      </c>
      <c r="AD75" s="361" t="str">
        <f t="shared" ca="1" si="217"/>
        <v/>
      </c>
      <c r="AE75" s="358" t="str">
        <f t="shared" ca="1" si="217"/>
        <v/>
      </c>
      <c r="AF75" s="312" t="str">
        <f t="shared" ca="1" si="217"/>
        <v/>
      </c>
      <c r="AG75" s="313" t="str">
        <f t="shared" ca="1" si="217"/>
        <v/>
      </c>
      <c r="AH75" s="313" t="str">
        <f t="shared" ca="1" si="217"/>
        <v/>
      </c>
      <c r="AI75" s="313" t="str">
        <f t="shared" ca="1" si="172"/>
        <v/>
      </c>
      <c r="AJ75" s="319">
        <f t="shared" ca="1" si="173"/>
        <v>0</v>
      </c>
      <c r="AK75" s="321" t="str">
        <f ca="1">IF(AJ75=0,"---",(IF(((VLOOKUP(AF75,AuE_Vorgaben!G$25:H$27,2,TRUE))&gt;AJ75),"ok","?")))</f>
        <v>---</v>
      </c>
      <c r="AL75" s="312" t="str">
        <f t="shared" ca="1" si="156"/>
        <v/>
      </c>
      <c r="AM75" s="313" t="str">
        <f t="shared" ca="1" si="156"/>
        <v/>
      </c>
      <c r="AN75" s="313" t="str">
        <f t="shared" ca="1" si="156"/>
        <v/>
      </c>
      <c r="AO75" s="313" t="str">
        <f t="shared" ca="1" si="174"/>
        <v/>
      </c>
      <c r="AP75" s="313" t="str">
        <f t="shared" ca="1" si="175"/>
        <v/>
      </c>
      <c r="AQ75" s="313" t="str">
        <f t="shared" ca="1" si="157"/>
        <v/>
      </c>
      <c r="AR75" s="313" t="str">
        <f t="shared" ca="1" si="157"/>
        <v/>
      </c>
      <c r="AS75" s="313" t="str">
        <f t="shared" ca="1" si="176"/>
        <v/>
      </c>
      <c r="AT75" s="320">
        <f t="shared" ca="1" si="177"/>
        <v>0</v>
      </c>
      <c r="AU75" s="321" t="str">
        <f t="shared" ca="1" si="178"/>
        <v>---</v>
      </c>
      <c r="AV75" s="312" t="str">
        <f t="shared" ca="1" si="158"/>
        <v/>
      </c>
      <c r="AW75" s="313" t="str">
        <f t="shared" ca="1" si="158"/>
        <v/>
      </c>
      <c r="AX75" s="320" t="str">
        <f t="shared" ca="1" si="179"/>
        <v/>
      </c>
      <c r="AY75" s="321" t="str">
        <f t="shared" ca="1" si="180"/>
        <v>---</v>
      </c>
      <c r="AZ75" s="355">
        <f t="shared" ca="1" si="181"/>
        <v>0</v>
      </c>
      <c r="BA75" s="321" t="str">
        <f t="shared" ca="1" si="182"/>
        <v>---</v>
      </c>
      <c r="BB75" s="352" t="str">
        <f t="shared" ca="1" si="183"/>
        <v/>
      </c>
      <c r="BC75" s="321" t="str">
        <f t="shared" ca="1" si="213"/>
        <v>---</v>
      </c>
      <c r="BD75" s="349" t="str">
        <f t="shared" ca="1" si="184"/>
        <v/>
      </c>
      <c r="BE75" s="315" t="str">
        <f t="shared" ca="1" si="185"/>
        <v>---</v>
      </c>
      <c r="BF75" s="320" t="str">
        <f t="shared" ca="1" si="186"/>
        <v/>
      </c>
      <c r="BG75" s="321" t="str">
        <f t="shared" ca="1" si="187"/>
        <v>---</v>
      </c>
      <c r="BI75" s="379" t="s">
        <v>211</v>
      </c>
      <c r="BK75" s="393">
        <f t="shared" ca="1" si="188"/>
        <v>0</v>
      </c>
      <c r="BL75" s="381">
        <f t="shared" ca="1" si="189"/>
        <v>0</v>
      </c>
      <c r="BM75" s="381">
        <f t="shared" ca="1" si="190"/>
        <v>0</v>
      </c>
      <c r="BN75" s="381">
        <f t="shared" ca="1" si="191"/>
        <v>0</v>
      </c>
      <c r="BO75" s="381">
        <f t="shared" ca="1" si="192"/>
        <v>0</v>
      </c>
      <c r="BP75" s="397">
        <f t="shared" ca="1" si="193"/>
        <v>0</v>
      </c>
      <c r="BQ75" s="305"/>
      <c r="BR75" s="312" t="str">
        <f t="shared" ca="1" si="194"/>
        <v/>
      </c>
      <c r="BS75" s="381" t="str">
        <f t="shared" ca="1" si="195"/>
        <v/>
      </c>
      <c r="BT75" s="381" t="str">
        <f t="shared" ca="1" si="196"/>
        <v/>
      </c>
      <c r="BU75" s="397" t="str">
        <f t="shared" ca="1" si="197"/>
        <v/>
      </c>
      <c r="BV75" s="305"/>
      <c r="BW75" s="312" t="str">
        <f t="shared" ca="1" si="198"/>
        <v/>
      </c>
      <c r="BX75" s="381" t="str">
        <f t="shared" ca="1" si="199"/>
        <v/>
      </c>
      <c r="BY75" s="397" t="str">
        <f t="shared" ca="1" si="200"/>
        <v/>
      </c>
      <c r="BZ75" s="305"/>
      <c r="CA75" s="393" t="str">
        <f t="shared" ca="1" si="201"/>
        <v/>
      </c>
      <c r="CB75" s="381" t="str">
        <f t="shared" ca="1" si="202"/>
        <v/>
      </c>
      <c r="CC75" s="381" t="str">
        <f t="shared" ca="1" si="203"/>
        <v/>
      </c>
      <c r="CD75" s="147" t="str">
        <f t="shared" ca="1" si="204"/>
        <v>--</v>
      </c>
      <c r="CG75" s="312" t="s">
        <v>395</v>
      </c>
      <c r="CH75" s="382" t="e">
        <f ca="1">CL54</f>
        <v>#DIV/0!</v>
      </c>
      <c r="CI75" s="383" t="e">
        <f t="shared" ca="1" si="161"/>
        <v>#DIV/0!</v>
      </c>
      <c r="CQ75" s="393">
        <f t="shared" ca="1" si="205"/>
        <v>0</v>
      </c>
      <c r="CR75" s="381">
        <f t="shared" ca="1" si="206"/>
        <v>0</v>
      </c>
      <c r="CS75" s="397">
        <f t="shared" ca="1" si="214"/>
        <v>0</v>
      </c>
      <c r="CU75" s="296">
        <f t="shared" ca="1" si="215"/>
        <v>0</v>
      </c>
      <c r="CV75" s="297" t="str">
        <f t="shared" ca="1" si="218"/>
        <v/>
      </c>
      <c r="CW75" s="297" t="str">
        <f t="shared" ca="1" si="218"/>
        <v/>
      </c>
      <c r="CX75" s="297" t="str">
        <f t="shared" ca="1" si="218"/>
        <v/>
      </c>
      <c r="CY75" s="297" t="str">
        <f t="shared" ca="1" si="218"/>
        <v/>
      </c>
      <c r="CZ75" s="297" t="str">
        <f t="shared" ca="1" si="218"/>
        <v/>
      </c>
      <c r="DA75" s="297" t="str">
        <f t="shared" ca="1" si="218"/>
        <v/>
      </c>
      <c r="DB75" s="297" t="str">
        <f t="shared" ca="1" si="218"/>
        <v/>
      </c>
      <c r="DC75" s="297" t="str">
        <f t="shared" ca="1" si="218"/>
        <v/>
      </c>
      <c r="DD75" s="297" t="str">
        <f t="shared" ca="1" si="218"/>
        <v/>
      </c>
      <c r="DE75" s="297" t="str">
        <f t="shared" ca="1" si="218"/>
        <v/>
      </c>
      <c r="DF75" s="399" t="str">
        <f t="shared" ca="1" si="218"/>
        <v/>
      </c>
      <c r="DH75" s="403" t="str">
        <f t="shared" ca="1" si="207"/>
        <v/>
      </c>
      <c r="DI75" s="300" t="str">
        <f t="shared" ca="1" si="208"/>
        <v/>
      </c>
      <c r="DJ75" s="404">
        <f t="shared" ca="1" si="209"/>
        <v>0</v>
      </c>
      <c r="DK75" s="299" t="str">
        <f t="shared" ca="1" si="210"/>
        <v/>
      </c>
    </row>
    <row r="76" spans="1:115" ht="32.1" customHeight="1" x14ac:dyDescent="0.2">
      <c r="A76" s="312" t="str">
        <f t="shared" ca="1" si="149"/>
        <v/>
      </c>
      <c r="B76" s="313" t="str">
        <f t="shared" ca="1" si="149"/>
        <v/>
      </c>
      <c r="C76" s="371">
        <f t="shared" ca="1" si="162"/>
        <v>0</v>
      </c>
      <c r="D76" s="361" t="str">
        <f t="shared" ca="1" si="150"/>
        <v/>
      </c>
      <c r="E76" s="314" t="str">
        <f t="shared" ca="1" si="150"/>
        <v/>
      </c>
      <c r="F76" s="314" t="str">
        <f t="shared" ca="1" si="150"/>
        <v/>
      </c>
      <c r="G76" s="313" t="str">
        <f t="shared" ca="1" si="150"/>
        <v/>
      </c>
      <c r="H76" s="346" t="str">
        <f t="shared" ca="1" si="163"/>
        <v>---</v>
      </c>
      <c r="I76" s="312" t="str">
        <f t="shared" ca="1" si="151"/>
        <v/>
      </c>
      <c r="J76" s="313" t="str">
        <f t="shared" ca="1" si="151"/>
        <v/>
      </c>
      <c r="K76" s="313" t="str">
        <f t="shared" ca="1" si="151"/>
        <v/>
      </c>
      <c r="L76" s="321" t="str">
        <f t="shared" ca="1" si="164"/>
        <v>---</v>
      </c>
      <c r="M76" s="457" t="str">
        <f t="shared" ca="1" si="211"/>
        <v/>
      </c>
      <c r="N76" s="316" t="str">
        <f t="shared" ca="1" si="152"/>
        <v/>
      </c>
      <c r="O76" s="313" t="str">
        <f t="shared" ca="1" si="152"/>
        <v/>
      </c>
      <c r="P76" s="321" t="str">
        <f t="shared" ca="1" si="165"/>
        <v>---</v>
      </c>
      <c r="Q76" s="368" t="str">
        <f t="shared" ca="1" si="153"/>
        <v/>
      </c>
      <c r="R76" s="317" t="str">
        <f t="shared" ca="1" si="153"/>
        <v/>
      </c>
      <c r="S76" s="321" t="str">
        <f t="shared" ca="1" si="166"/>
        <v>---</v>
      </c>
      <c r="T76" s="430" t="str">
        <f t="shared" ca="1" si="167"/>
        <v/>
      </c>
      <c r="U76" s="321" t="str">
        <f t="shared" ca="1" si="168"/>
        <v>---</v>
      </c>
      <c r="V76" s="364" t="str">
        <f t="shared" ca="1" si="154"/>
        <v/>
      </c>
      <c r="W76" s="318" t="str">
        <f t="shared" ca="1" si="154"/>
        <v/>
      </c>
      <c r="X76" s="318" t="str">
        <f t="shared" ca="1" si="154"/>
        <v/>
      </c>
      <c r="Y76" s="321" t="str">
        <f t="shared" ca="1" si="169"/>
        <v>---</v>
      </c>
      <c r="Z76" s="312" t="str">
        <f t="shared" ca="1" si="170"/>
        <v/>
      </c>
      <c r="AA76" s="313" t="str">
        <f t="shared" ca="1" si="212"/>
        <v>--</v>
      </c>
      <c r="AB76" s="315" t="str">
        <f t="shared" ca="1" si="171"/>
        <v>---</v>
      </c>
      <c r="AC76" s="321" t="str">
        <f t="shared" ca="1" si="91"/>
        <v>---</v>
      </c>
      <c r="AD76" s="361" t="str">
        <f t="shared" ca="1" si="217"/>
        <v/>
      </c>
      <c r="AE76" s="358" t="str">
        <f t="shared" ca="1" si="217"/>
        <v/>
      </c>
      <c r="AF76" s="312" t="str">
        <f t="shared" ca="1" si="217"/>
        <v/>
      </c>
      <c r="AG76" s="313" t="str">
        <f t="shared" ca="1" si="217"/>
        <v/>
      </c>
      <c r="AH76" s="313" t="str">
        <f t="shared" ca="1" si="217"/>
        <v/>
      </c>
      <c r="AI76" s="313" t="str">
        <f t="shared" ca="1" si="172"/>
        <v/>
      </c>
      <c r="AJ76" s="319">
        <f t="shared" ca="1" si="173"/>
        <v>0</v>
      </c>
      <c r="AK76" s="321" t="str">
        <f ca="1">IF(AJ76=0,"---",(IF(((VLOOKUP(AF76,AuE_Vorgaben!G$25:H$27,2,TRUE))&gt;AJ76),"ok","?")))</f>
        <v>---</v>
      </c>
      <c r="AL76" s="312" t="str">
        <f t="shared" ca="1" si="156"/>
        <v/>
      </c>
      <c r="AM76" s="313" t="str">
        <f t="shared" ca="1" si="156"/>
        <v/>
      </c>
      <c r="AN76" s="313" t="str">
        <f t="shared" ca="1" si="156"/>
        <v/>
      </c>
      <c r="AO76" s="313" t="str">
        <f t="shared" ca="1" si="174"/>
        <v/>
      </c>
      <c r="AP76" s="313" t="str">
        <f t="shared" ca="1" si="175"/>
        <v/>
      </c>
      <c r="AQ76" s="313" t="str">
        <f t="shared" ca="1" si="157"/>
        <v/>
      </c>
      <c r="AR76" s="313" t="str">
        <f t="shared" ca="1" si="157"/>
        <v/>
      </c>
      <c r="AS76" s="313" t="str">
        <f t="shared" ca="1" si="176"/>
        <v/>
      </c>
      <c r="AT76" s="320">
        <f t="shared" ca="1" si="177"/>
        <v>0</v>
      </c>
      <c r="AU76" s="321" t="str">
        <f t="shared" ca="1" si="178"/>
        <v>---</v>
      </c>
      <c r="AV76" s="312" t="str">
        <f t="shared" ca="1" si="158"/>
        <v/>
      </c>
      <c r="AW76" s="313" t="str">
        <f t="shared" ca="1" si="158"/>
        <v/>
      </c>
      <c r="AX76" s="320" t="str">
        <f t="shared" ca="1" si="179"/>
        <v/>
      </c>
      <c r="AY76" s="321" t="str">
        <f t="shared" ca="1" si="180"/>
        <v>---</v>
      </c>
      <c r="AZ76" s="355">
        <f t="shared" ca="1" si="181"/>
        <v>0</v>
      </c>
      <c r="BA76" s="321" t="str">
        <f t="shared" ca="1" si="182"/>
        <v>---</v>
      </c>
      <c r="BB76" s="352" t="str">
        <f t="shared" ca="1" si="183"/>
        <v/>
      </c>
      <c r="BC76" s="321" t="str">
        <f t="shared" ca="1" si="213"/>
        <v>---</v>
      </c>
      <c r="BD76" s="349" t="str">
        <f t="shared" ca="1" si="184"/>
        <v/>
      </c>
      <c r="BE76" s="315" t="str">
        <f t="shared" ca="1" si="185"/>
        <v>---</v>
      </c>
      <c r="BF76" s="320" t="str">
        <f t="shared" ca="1" si="186"/>
        <v/>
      </c>
      <c r="BG76" s="321" t="str">
        <f t="shared" ca="1" si="187"/>
        <v>---</v>
      </c>
      <c r="BI76" s="379" t="s">
        <v>212</v>
      </c>
      <c r="BK76" s="393">
        <f t="shared" ca="1" si="188"/>
        <v>0</v>
      </c>
      <c r="BL76" s="381">
        <f t="shared" ca="1" si="189"/>
        <v>0</v>
      </c>
      <c r="BM76" s="381">
        <f t="shared" ca="1" si="190"/>
        <v>0</v>
      </c>
      <c r="BN76" s="381">
        <f t="shared" ca="1" si="191"/>
        <v>0</v>
      </c>
      <c r="BO76" s="381">
        <f t="shared" ca="1" si="192"/>
        <v>0</v>
      </c>
      <c r="BP76" s="397">
        <f t="shared" ca="1" si="193"/>
        <v>0</v>
      </c>
      <c r="BQ76" s="305"/>
      <c r="BR76" s="312" t="str">
        <f t="shared" ca="1" si="194"/>
        <v/>
      </c>
      <c r="BS76" s="381" t="str">
        <f t="shared" ca="1" si="195"/>
        <v/>
      </c>
      <c r="BT76" s="381" t="str">
        <f t="shared" ca="1" si="196"/>
        <v/>
      </c>
      <c r="BU76" s="397" t="str">
        <f t="shared" ca="1" si="197"/>
        <v/>
      </c>
      <c r="BV76" s="305"/>
      <c r="BW76" s="312" t="str">
        <f t="shared" ca="1" si="198"/>
        <v/>
      </c>
      <c r="BX76" s="381" t="str">
        <f t="shared" ca="1" si="199"/>
        <v/>
      </c>
      <c r="BY76" s="397" t="str">
        <f t="shared" ca="1" si="200"/>
        <v/>
      </c>
      <c r="BZ76" s="305"/>
      <c r="CA76" s="393" t="str">
        <f t="shared" ca="1" si="201"/>
        <v/>
      </c>
      <c r="CB76" s="381" t="str">
        <f t="shared" ca="1" si="202"/>
        <v/>
      </c>
      <c r="CC76" s="381" t="str">
        <f t="shared" ca="1" si="203"/>
        <v/>
      </c>
      <c r="CD76" s="147" t="str">
        <f t="shared" ca="1" si="204"/>
        <v>--</v>
      </c>
      <c r="CG76" s="312" t="s">
        <v>396</v>
      </c>
      <c r="CH76" s="382" t="e">
        <f t="shared" ref="CH76:CH80" ca="1" si="219">CL55</f>
        <v>#DIV/0!</v>
      </c>
      <c r="CI76" s="383" t="e">
        <f t="shared" ca="1" si="161"/>
        <v>#DIV/0!</v>
      </c>
      <c r="CQ76" s="393">
        <f t="shared" ca="1" si="205"/>
        <v>0</v>
      </c>
      <c r="CR76" s="381">
        <f t="shared" ca="1" si="206"/>
        <v>0</v>
      </c>
      <c r="CS76" s="397">
        <f t="shared" ca="1" si="214"/>
        <v>0</v>
      </c>
      <c r="CU76" s="296">
        <f t="shared" ca="1" si="215"/>
        <v>0</v>
      </c>
      <c r="CV76" s="297" t="str">
        <f t="shared" ca="1" si="218"/>
        <v/>
      </c>
      <c r="CW76" s="297" t="str">
        <f t="shared" ca="1" si="218"/>
        <v/>
      </c>
      <c r="CX76" s="297" t="str">
        <f t="shared" ca="1" si="218"/>
        <v/>
      </c>
      <c r="CY76" s="297" t="str">
        <f t="shared" ca="1" si="218"/>
        <v/>
      </c>
      <c r="CZ76" s="297" t="str">
        <f t="shared" ca="1" si="218"/>
        <v/>
      </c>
      <c r="DA76" s="297" t="str">
        <f t="shared" ca="1" si="218"/>
        <v/>
      </c>
      <c r="DB76" s="297" t="str">
        <f t="shared" ca="1" si="218"/>
        <v/>
      </c>
      <c r="DC76" s="297" t="str">
        <f t="shared" ca="1" si="218"/>
        <v/>
      </c>
      <c r="DD76" s="297" t="str">
        <f t="shared" ca="1" si="218"/>
        <v/>
      </c>
      <c r="DE76" s="297" t="str">
        <f t="shared" ca="1" si="218"/>
        <v/>
      </c>
      <c r="DF76" s="399" t="str">
        <f t="shared" ca="1" si="218"/>
        <v/>
      </c>
      <c r="DH76" s="403" t="str">
        <f t="shared" ca="1" si="207"/>
        <v/>
      </c>
      <c r="DI76" s="300" t="str">
        <f t="shared" ca="1" si="208"/>
        <v/>
      </c>
      <c r="DJ76" s="404">
        <f t="shared" ca="1" si="209"/>
        <v>0</v>
      </c>
      <c r="DK76" s="299" t="str">
        <f t="shared" ca="1" si="210"/>
        <v/>
      </c>
    </row>
    <row r="77" spans="1:115" ht="32.1" customHeight="1" x14ac:dyDescent="0.2">
      <c r="A77" s="312" t="str">
        <f t="shared" ca="1" si="149"/>
        <v/>
      </c>
      <c r="B77" s="313" t="str">
        <f t="shared" ca="1" si="149"/>
        <v/>
      </c>
      <c r="C77" s="371">
        <f t="shared" ca="1" si="162"/>
        <v>0</v>
      </c>
      <c r="D77" s="361" t="str">
        <f t="shared" ca="1" si="150"/>
        <v/>
      </c>
      <c r="E77" s="314" t="str">
        <f t="shared" ca="1" si="150"/>
        <v/>
      </c>
      <c r="F77" s="314" t="str">
        <f t="shared" ca="1" si="150"/>
        <v/>
      </c>
      <c r="G77" s="313" t="str">
        <f t="shared" ca="1" si="150"/>
        <v/>
      </c>
      <c r="H77" s="346" t="str">
        <f t="shared" ca="1" si="163"/>
        <v>---</v>
      </c>
      <c r="I77" s="312" t="str">
        <f t="shared" ca="1" si="151"/>
        <v/>
      </c>
      <c r="J77" s="313" t="str">
        <f t="shared" ca="1" si="151"/>
        <v/>
      </c>
      <c r="K77" s="313" t="str">
        <f t="shared" ca="1" si="151"/>
        <v/>
      </c>
      <c r="L77" s="321" t="str">
        <f t="shared" ca="1" si="164"/>
        <v>---</v>
      </c>
      <c r="M77" s="457" t="str">
        <f t="shared" ca="1" si="211"/>
        <v/>
      </c>
      <c r="N77" s="316" t="str">
        <f t="shared" ca="1" si="152"/>
        <v/>
      </c>
      <c r="O77" s="313" t="str">
        <f t="shared" ca="1" si="152"/>
        <v/>
      </c>
      <c r="P77" s="321" t="str">
        <f t="shared" ca="1" si="165"/>
        <v>---</v>
      </c>
      <c r="Q77" s="368" t="str">
        <f t="shared" ca="1" si="153"/>
        <v/>
      </c>
      <c r="R77" s="317" t="str">
        <f t="shared" ca="1" si="153"/>
        <v/>
      </c>
      <c r="S77" s="321" t="str">
        <f t="shared" ca="1" si="166"/>
        <v>---</v>
      </c>
      <c r="T77" s="430" t="str">
        <f t="shared" ca="1" si="167"/>
        <v/>
      </c>
      <c r="U77" s="321" t="str">
        <f t="shared" ca="1" si="168"/>
        <v>---</v>
      </c>
      <c r="V77" s="364" t="str">
        <f t="shared" ca="1" si="154"/>
        <v/>
      </c>
      <c r="W77" s="318" t="str">
        <f t="shared" ca="1" si="154"/>
        <v/>
      </c>
      <c r="X77" s="318" t="str">
        <f t="shared" ca="1" si="154"/>
        <v/>
      </c>
      <c r="Y77" s="321" t="str">
        <f t="shared" ca="1" si="169"/>
        <v>---</v>
      </c>
      <c r="Z77" s="312" t="str">
        <f t="shared" ca="1" si="170"/>
        <v/>
      </c>
      <c r="AA77" s="313" t="str">
        <f t="shared" ca="1" si="212"/>
        <v>--</v>
      </c>
      <c r="AB77" s="315" t="str">
        <f t="shared" ca="1" si="171"/>
        <v>---</v>
      </c>
      <c r="AC77" s="321" t="str">
        <f t="shared" ca="1" si="91"/>
        <v>---</v>
      </c>
      <c r="AD77" s="361" t="str">
        <f t="shared" ca="1" si="217"/>
        <v/>
      </c>
      <c r="AE77" s="358" t="str">
        <f t="shared" ca="1" si="217"/>
        <v/>
      </c>
      <c r="AF77" s="312" t="str">
        <f t="shared" ca="1" si="217"/>
        <v/>
      </c>
      <c r="AG77" s="313" t="str">
        <f t="shared" ca="1" si="217"/>
        <v/>
      </c>
      <c r="AH77" s="313" t="str">
        <f t="shared" ca="1" si="217"/>
        <v/>
      </c>
      <c r="AI77" s="313" t="str">
        <f t="shared" ca="1" si="172"/>
        <v/>
      </c>
      <c r="AJ77" s="319">
        <f t="shared" ca="1" si="173"/>
        <v>0</v>
      </c>
      <c r="AK77" s="321" t="str">
        <f ca="1">IF(AJ77=0,"---",(IF(((VLOOKUP(AF77,AuE_Vorgaben!G$25:H$27,2,TRUE))&gt;AJ77),"ok","?")))</f>
        <v>---</v>
      </c>
      <c r="AL77" s="312" t="str">
        <f t="shared" ca="1" si="156"/>
        <v/>
      </c>
      <c r="AM77" s="313" t="str">
        <f t="shared" ca="1" si="156"/>
        <v/>
      </c>
      <c r="AN77" s="313" t="str">
        <f t="shared" ca="1" si="156"/>
        <v/>
      </c>
      <c r="AO77" s="313" t="str">
        <f t="shared" ca="1" si="174"/>
        <v/>
      </c>
      <c r="AP77" s="313" t="str">
        <f t="shared" ca="1" si="175"/>
        <v/>
      </c>
      <c r="AQ77" s="313" t="str">
        <f t="shared" ca="1" si="157"/>
        <v/>
      </c>
      <c r="AR77" s="313" t="str">
        <f t="shared" ca="1" si="157"/>
        <v/>
      </c>
      <c r="AS77" s="313" t="str">
        <f t="shared" ca="1" si="176"/>
        <v/>
      </c>
      <c r="AT77" s="320">
        <f t="shared" ca="1" si="177"/>
        <v>0</v>
      </c>
      <c r="AU77" s="321" t="str">
        <f t="shared" ca="1" si="178"/>
        <v>---</v>
      </c>
      <c r="AV77" s="312" t="str">
        <f t="shared" ca="1" si="158"/>
        <v/>
      </c>
      <c r="AW77" s="313" t="str">
        <f t="shared" ca="1" si="158"/>
        <v/>
      </c>
      <c r="AX77" s="320" t="str">
        <f t="shared" ca="1" si="179"/>
        <v/>
      </c>
      <c r="AY77" s="321" t="str">
        <f t="shared" ca="1" si="180"/>
        <v>---</v>
      </c>
      <c r="AZ77" s="355">
        <f t="shared" ca="1" si="181"/>
        <v>0</v>
      </c>
      <c r="BA77" s="321" t="str">
        <f t="shared" ca="1" si="182"/>
        <v>---</v>
      </c>
      <c r="BB77" s="352" t="str">
        <f t="shared" ca="1" si="183"/>
        <v/>
      </c>
      <c r="BC77" s="321" t="str">
        <f t="shared" ca="1" si="213"/>
        <v>---</v>
      </c>
      <c r="BD77" s="349" t="str">
        <f t="shared" ca="1" si="184"/>
        <v/>
      </c>
      <c r="BE77" s="315" t="str">
        <f t="shared" ca="1" si="185"/>
        <v>---</v>
      </c>
      <c r="BF77" s="320" t="str">
        <f t="shared" ca="1" si="186"/>
        <v/>
      </c>
      <c r="BG77" s="321" t="str">
        <f t="shared" ca="1" si="187"/>
        <v>---</v>
      </c>
      <c r="BI77" s="379" t="s">
        <v>213</v>
      </c>
      <c r="BK77" s="393">
        <f t="shared" ca="1" si="188"/>
        <v>0</v>
      </c>
      <c r="BL77" s="381">
        <f t="shared" ca="1" si="189"/>
        <v>0</v>
      </c>
      <c r="BM77" s="381">
        <f t="shared" ca="1" si="190"/>
        <v>0</v>
      </c>
      <c r="BN77" s="381">
        <f t="shared" ca="1" si="191"/>
        <v>0</v>
      </c>
      <c r="BO77" s="381">
        <f t="shared" ca="1" si="192"/>
        <v>0</v>
      </c>
      <c r="BP77" s="397">
        <f t="shared" ca="1" si="193"/>
        <v>0</v>
      </c>
      <c r="BQ77" s="305"/>
      <c r="BR77" s="312" t="str">
        <f t="shared" ca="1" si="194"/>
        <v/>
      </c>
      <c r="BS77" s="381" t="str">
        <f t="shared" ca="1" si="195"/>
        <v/>
      </c>
      <c r="BT77" s="381" t="str">
        <f t="shared" ca="1" si="196"/>
        <v/>
      </c>
      <c r="BU77" s="397" t="str">
        <f t="shared" ca="1" si="197"/>
        <v/>
      </c>
      <c r="BV77" s="305"/>
      <c r="BW77" s="312" t="str">
        <f t="shared" ca="1" si="198"/>
        <v/>
      </c>
      <c r="BX77" s="381" t="str">
        <f t="shared" ca="1" si="199"/>
        <v/>
      </c>
      <c r="BY77" s="397" t="str">
        <f t="shared" ca="1" si="200"/>
        <v/>
      </c>
      <c r="BZ77" s="305"/>
      <c r="CA77" s="393" t="str">
        <f t="shared" ca="1" si="201"/>
        <v/>
      </c>
      <c r="CB77" s="381" t="str">
        <f t="shared" ca="1" si="202"/>
        <v/>
      </c>
      <c r="CC77" s="381" t="str">
        <f t="shared" ca="1" si="203"/>
        <v/>
      </c>
      <c r="CD77" s="147" t="str">
        <f t="shared" ca="1" si="204"/>
        <v>--</v>
      </c>
      <c r="CG77" s="312" t="s">
        <v>397</v>
      </c>
      <c r="CH77" s="382" t="e">
        <f t="shared" ca="1" si="219"/>
        <v>#DIV/0!</v>
      </c>
      <c r="CI77" s="383" t="e">
        <f t="shared" ca="1" si="161"/>
        <v>#DIV/0!</v>
      </c>
      <c r="CQ77" s="393">
        <f t="shared" ca="1" si="205"/>
        <v>0</v>
      </c>
      <c r="CR77" s="381">
        <f t="shared" ca="1" si="206"/>
        <v>0</v>
      </c>
      <c r="CS77" s="397">
        <f t="shared" ca="1" si="214"/>
        <v>0</v>
      </c>
      <c r="CU77" s="296">
        <f t="shared" ca="1" si="215"/>
        <v>0</v>
      </c>
      <c r="CV77" s="297" t="str">
        <f t="shared" ca="1" si="218"/>
        <v/>
      </c>
      <c r="CW77" s="297" t="str">
        <f t="shared" ca="1" si="218"/>
        <v/>
      </c>
      <c r="CX77" s="297" t="str">
        <f t="shared" ca="1" si="218"/>
        <v/>
      </c>
      <c r="CY77" s="297" t="str">
        <f t="shared" ca="1" si="218"/>
        <v/>
      </c>
      <c r="CZ77" s="297" t="str">
        <f t="shared" ca="1" si="218"/>
        <v/>
      </c>
      <c r="DA77" s="297" t="str">
        <f t="shared" ca="1" si="218"/>
        <v/>
      </c>
      <c r="DB77" s="297" t="str">
        <f t="shared" ca="1" si="218"/>
        <v/>
      </c>
      <c r="DC77" s="297" t="str">
        <f t="shared" ca="1" si="218"/>
        <v/>
      </c>
      <c r="DD77" s="297" t="str">
        <f t="shared" ca="1" si="218"/>
        <v/>
      </c>
      <c r="DE77" s="297" t="str">
        <f t="shared" ca="1" si="218"/>
        <v/>
      </c>
      <c r="DF77" s="399" t="str">
        <f t="shared" ca="1" si="218"/>
        <v/>
      </c>
      <c r="DH77" s="403" t="str">
        <f t="shared" ca="1" si="207"/>
        <v/>
      </c>
      <c r="DI77" s="300" t="str">
        <f t="shared" ca="1" si="208"/>
        <v/>
      </c>
      <c r="DJ77" s="404">
        <f t="shared" ca="1" si="209"/>
        <v>0</v>
      </c>
      <c r="DK77" s="299" t="str">
        <f t="shared" ca="1" si="210"/>
        <v/>
      </c>
    </row>
    <row r="78" spans="1:115" ht="32.1" customHeight="1" x14ac:dyDescent="0.2">
      <c r="A78" s="312" t="str">
        <f t="shared" ca="1" si="149"/>
        <v/>
      </c>
      <c r="B78" s="313" t="str">
        <f t="shared" ca="1" si="149"/>
        <v/>
      </c>
      <c r="C78" s="371">
        <f t="shared" ca="1" si="162"/>
        <v>0</v>
      </c>
      <c r="D78" s="361" t="str">
        <f t="shared" ca="1" si="150"/>
        <v/>
      </c>
      <c r="E78" s="314" t="str">
        <f t="shared" ca="1" si="150"/>
        <v/>
      </c>
      <c r="F78" s="314" t="str">
        <f t="shared" ca="1" si="150"/>
        <v/>
      </c>
      <c r="G78" s="313" t="str">
        <f t="shared" ca="1" si="150"/>
        <v/>
      </c>
      <c r="H78" s="346" t="str">
        <f t="shared" ca="1" si="163"/>
        <v>---</v>
      </c>
      <c r="I78" s="312" t="str">
        <f t="shared" ca="1" si="151"/>
        <v/>
      </c>
      <c r="J78" s="313" t="str">
        <f t="shared" ca="1" si="151"/>
        <v/>
      </c>
      <c r="K78" s="313" t="str">
        <f t="shared" ca="1" si="151"/>
        <v/>
      </c>
      <c r="L78" s="321" t="str">
        <f t="shared" ca="1" si="164"/>
        <v>---</v>
      </c>
      <c r="M78" s="457" t="str">
        <f t="shared" ca="1" si="211"/>
        <v/>
      </c>
      <c r="N78" s="316" t="str">
        <f t="shared" ca="1" si="152"/>
        <v/>
      </c>
      <c r="O78" s="313" t="str">
        <f t="shared" ca="1" si="152"/>
        <v/>
      </c>
      <c r="P78" s="321" t="str">
        <f t="shared" ca="1" si="165"/>
        <v>---</v>
      </c>
      <c r="Q78" s="368" t="str">
        <f t="shared" ca="1" si="153"/>
        <v/>
      </c>
      <c r="R78" s="317" t="str">
        <f t="shared" ca="1" si="153"/>
        <v/>
      </c>
      <c r="S78" s="321" t="str">
        <f t="shared" ca="1" si="166"/>
        <v>---</v>
      </c>
      <c r="T78" s="430" t="str">
        <f t="shared" ca="1" si="167"/>
        <v/>
      </c>
      <c r="U78" s="321" t="str">
        <f t="shared" ca="1" si="168"/>
        <v>---</v>
      </c>
      <c r="V78" s="364" t="str">
        <f t="shared" ca="1" si="154"/>
        <v/>
      </c>
      <c r="W78" s="318" t="str">
        <f t="shared" ca="1" si="154"/>
        <v/>
      </c>
      <c r="X78" s="318" t="str">
        <f t="shared" ca="1" si="154"/>
        <v/>
      </c>
      <c r="Y78" s="321" t="str">
        <f t="shared" ca="1" si="169"/>
        <v>---</v>
      </c>
      <c r="Z78" s="312" t="str">
        <f t="shared" ca="1" si="170"/>
        <v/>
      </c>
      <c r="AA78" s="313" t="str">
        <f t="shared" ca="1" si="212"/>
        <v>--</v>
      </c>
      <c r="AB78" s="315" t="str">
        <f t="shared" ca="1" si="171"/>
        <v>---</v>
      </c>
      <c r="AC78" s="321" t="str">
        <f t="shared" ref="AC78:AC93" ca="1" si="220">IF(C78=0,"---",(IF(AA78="BDKS","---",(VLOOKUP(AA78,$CG$63:$CI$86,3,FALSE)))))</f>
        <v>---</v>
      </c>
      <c r="AD78" s="361" t="str">
        <f t="shared" ca="1" si="217"/>
        <v/>
      </c>
      <c r="AE78" s="358" t="str">
        <f t="shared" ca="1" si="217"/>
        <v/>
      </c>
      <c r="AF78" s="312" t="str">
        <f t="shared" ca="1" si="217"/>
        <v/>
      </c>
      <c r="AG78" s="313" t="str">
        <f t="shared" ca="1" si="217"/>
        <v/>
      </c>
      <c r="AH78" s="313" t="str">
        <f t="shared" ca="1" si="217"/>
        <v/>
      </c>
      <c r="AI78" s="313" t="str">
        <f t="shared" ca="1" si="172"/>
        <v/>
      </c>
      <c r="AJ78" s="319">
        <f t="shared" ca="1" si="173"/>
        <v>0</v>
      </c>
      <c r="AK78" s="321" t="str">
        <f ca="1">IF(AJ78=0,"---",(IF(((VLOOKUP(AF78,AuE_Vorgaben!G$25:H$27,2,TRUE))&gt;AJ78),"ok","?")))</f>
        <v>---</v>
      </c>
      <c r="AL78" s="312" t="str">
        <f t="shared" ca="1" si="156"/>
        <v/>
      </c>
      <c r="AM78" s="313" t="str">
        <f t="shared" ca="1" si="156"/>
        <v/>
      </c>
      <c r="AN78" s="313" t="str">
        <f t="shared" ca="1" si="156"/>
        <v/>
      </c>
      <c r="AO78" s="313" t="str">
        <f t="shared" ca="1" si="174"/>
        <v/>
      </c>
      <c r="AP78" s="313" t="str">
        <f t="shared" ca="1" si="175"/>
        <v/>
      </c>
      <c r="AQ78" s="313" t="str">
        <f t="shared" ca="1" si="157"/>
        <v/>
      </c>
      <c r="AR78" s="313" t="str">
        <f t="shared" ca="1" si="157"/>
        <v/>
      </c>
      <c r="AS78" s="313" t="str">
        <f t="shared" ca="1" si="176"/>
        <v/>
      </c>
      <c r="AT78" s="320">
        <f t="shared" ca="1" si="177"/>
        <v>0</v>
      </c>
      <c r="AU78" s="321" t="str">
        <f t="shared" ca="1" si="178"/>
        <v>---</v>
      </c>
      <c r="AV78" s="312" t="str">
        <f t="shared" ca="1" si="158"/>
        <v/>
      </c>
      <c r="AW78" s="313" t="str">
        <f t="shared" ca="1" si="158"/>
        <v/>
      </c>
      <c r="AX78" s="320" t="str">
        <f t="shared" ca="1" si="179"/>
        <v/>
      </c>
      <c r="AY78" s="321" t="str">
        <f t="shared" ca="1" si="180"/>
        <v>---</v>
      </c>
      <c r="AZ78" s="355">
        <f t="shared" ca="1" si="181"/>
        <v>0</v>
      </c>
      <c r="BA78" s="321" t="str">
        <f t="shared" ca="1" si="182"/>
        <v>---</v>
      </c>
      <c r="BB78" s="352" t="str">
        <f t="shared" ca="1" si="183"/>
        <v/>
      </c>
      <c r="BC78" s="321" t="str">
        <f t="shared" ca="1" si="213"/>
        <v>---</v>
      </c>
      <c r="BD78" s="349" t="str">
        <f t="shared" ca="1" si="184"/>
        <v/>
      </c>
      <c r="BE78" s="315" t="str">
        <f t="shared" ca="1" si="185"/>
        <v>---</v>
      </c>
      <c r="BF78" s="320" t="str">
        <f t="shared" ca="1" si="186"/>
        <v/>
      </c>
      <c r="BG78" s="321" t="str">
        <f t="shared" ca="1" si="187"/>
        <v>---</v>
      </c>
      <c r="BI78" s="379" t="s">
        <v>214</v>
      </c>
      <c r="BK78" s="393">
        <f t="shared" ca="1" si="188"/>
        <v>0</v>
      </c>
      <c r="BL78" s="381">
        <f t="shared" ca="1" si="189"/>
        <v>0</v>
      </c>
      <c r="BM78" s="381">
        <f t="shared" ca="1" si="190"/>
        <v>0</v>
      </c>
      <c r="BN78" s="381">
        <f t="shared" ca="1" si="191"/>
        <v>0</v>
      </c>
      <c r="BO78" s="381">
        <f t="shared" ca="1" si="192"/>
        <v>0</v>
      </c>
      <c r="BP78" s="397">
        <f t="shared" ca="1" si="193"/>
        <v>0</v>
      </c>
      <c r="BQ78" s="305"/>
      <c r="BR78" s="312" t="str">
        <f t="shared" ca="1" si="194"/>
        <v/>
      </c>
      <c r="BS78" s="381" t="str">
        <f t="shared" ca="1" si="195"/>
        <v/>
      </c>
      <c r="BT78" s="381" t="str">
        <f t="shared" ca="1" si="196"/>
        <v/>
      </c>
      <c r="BU78" s="397" t="str">
        <f t="shared" ca="1" si="197"/>
        <v/>
      </c>
      <c r="BV78" s="305"/>
      <c r="BW78" s="312" t="str">
        <f t="shared" ca="1" si="198"/>
        <v/>
      </c>
      <c r="BX78" s="381" t="str">
        <f t="shared" ca="1" si="199"/>
        <v/>
      </c>
      <c r="BY78" s="397" t="str">
        <f t="shared" ca="1" si="200"/>
        <v/>
      </c>
      <c r="BZ78" s="305"/>
      <c r="CA78" s="393" t="str">
        <f t="shared" ca="1" si="201"/>
        <v/>
      </c>
      <c r="CB78" s="381" t="str">
        <f t="shared" ca="1" si="202"/>
        <v/>
      </c>
      <c r="CC78" s="381" t="str">
        <f t="shared" ca="1" si="203"/>
        <v/>
      </c>
      <c r="CD78" s="147" t="str">
        <f t="shared" ca="1" si="204"/>
        <v>--</v>
      </c>
      <c r="CG78" s="312" t="s">
        <v>398</v>
      </c>
      <c r="CH78" s="382" t="e">
        <f t="shared" ca="1" si="219"/>
        <v>#DIV/0!</v>
      </c>
      <c r="CI78" s="383" t="e">
        <f t="shared" ca="1" si="161"/>
        <v>#DIV/0!</v>
      </c>
      <c r="CQ78" s="393">
        <f t="shared" ca="1" si="205"/>
        <v>0</v>
      </c>
      <c r="CR78" s="381">
        <f t="shared" ca="1" si="206"/>
        <v>0</v>
      </c>
      <c r="CS78" s="397">
        <f t="shared" ca="1" si="214"/>
        <v>0</v>
      </c>
      <c r="CU78" s="296">
        <f t="shared" ca="1" si="215"/>
        <v>0</v>
      </c>
      <c r="CV78" s="297" t="str">
        <f t="shared" ca="1" si="218"/>
        <v/>
      </c>
      <c r="CW78" s="297" t="str">
        <f t="shared" ca="1" si="218"/>
        <v/>
      </c>
      <c r="CX78" s="297" t="str">
        <f t="shared" ca="1" si="218"/>
        <v/>
      </c>
      <c r="CY78" s="297" t="str">
        <f t="shared" ca="1" si="218"/>
        <v/>
      </c>
      <c r="CZ78" s="297" t="str">
        <f t="shared" ca="1" si="218"/>
        <v/>
      </c>
      <c r="DA78" s="297" t="str">
        <f t="shared" ca="1" si="218"/>
        <v/>
      </c>
      <c r="DB78" s="297" t="str">
        <f t="shared" ca="1" si="218"/>
        <v/>
      </c>
      <c r="DC78" s="297" t="str">
        <f t="shared" ca="1" si="218"/>
        <v/>
      </c>
      <c r="DD78" s="297" t="str">
        <f t="shared" ca="1" si="218"/>
        <v/>
      </c>
      <c r="DE78" s="297" t="str">
        <f t="shared" ca="1" si="218"/>
        <v/>
      </c>
      <c r="DF78" s="399" t="str">
        <f t="shared" ca="1" si="218"/>
        <v/>
      </c>
      <c r="DH78" s="403" t="str">
        <f t="shared" ca="1" si="207"/>
        <v/>
      </c>
      <c r="DI78" s="300" t="str">
        <f t="shared" ca="1" si="208"/>
        <v/>
      </c>
      <c r="DJ78" s="404">
        <f t="shared" ca="1" si="209"/>
        <v>0</v>
      </c>
      <c r="DK78" s="299" t="str">
        <f t="shared" ca="1" si="210"/>
        <v/>
      </c>
    </row>
    <row r="79" spans="1:115" ht="32.1" customHeight="1" x14ac:dyDescent="0.2">
      <c r="A79" s="312" t="str">
        <f t="shared" ca="1" si="149"/>
        <v/>
      </c>
      <c r="B79" s="313" t="str">
        <f t="shared" ca="1" si="149"/>
        <v/>
      </c>
      <c r="C79" s="371">
        <f t="shared" ca="1" si="162"/>
        <v>0</v>
      </c>
      <c r="D79" s="361" t="str">
        <f t="shared" ca="1" si="150"/>
        <v/>
      </c>
      <c r="E79" s="314" t="str">
        <f t="shared" ca="1" si="150"/>
        <v/>
      </c>
      <c r="F79" s="314" t="str">
        <f t="shared" ca="1" si="150"/>
        <v/>
      </c>
      <c r="G79" s="313" t="str">
        <f t="shared" ca="1" si="150"/>
        <v/>
      </c>
      <c r="H79" s="346" t="str">
        <f t="shared" ca="1" si="163"/>
        <v>---</v>
      </c>
      <c r="I79" s="312" t="str">
        <f t="shared" ca="1" si="151"/>
        <v/>
      </c>
      <c r="J79" s="313" t="str">
        <f t="shared" ca="1" si="151"/>
        <v/>
      </c>
      <c r="K79" s="313" t="str">
        <f t="shared" ca="1" si="151"/>
        <v/>
      </c>
      <c r="L79" s="321" t="str">
        <f t="shared" ca="1" si="164"/>
        <v>---</v>
      </c>
      <c r="M79" s="457" t="str">
        <f t="shared" ca="1" si="211"/>
        <v/>
      </c>
      <c r="N79" s="316" t="str">
        <f t="shared" ca="1" si="152"/>
        <v/>
      </c>
      <c r="O79" s="313" t="str">
        <f t="shared" ca="1" si="152"/>
        <v/>
      </c>
      <c r="P79" s="321" t="str">
        <f t="shared" ca="1" si="165"/>
        <v>---</v>
      </c>
      <c r="Q79" s="368" t="str">
        <f t="shared" ca="1" si="153"/>
        <v/>
      </c>
      <c r="R79" s="317" t="str">
        <f t="shared" ca="1" si="153"/>
        <v/>
      </c>
      <c r="S79" s="321" t="str">
        <f t="shared" ca="1" si="166"/>
        <v>---</v>
      </c>
      <c r="T79" s="430" t="str">
        <f t="shared" ca="1" si="167"/>
        <v/>
      </c>
      <c r="U79" s="321" t="str">
        <f t="shared" ca="1" si="168"/>
        <v>---</v>
      </c>
      <c r="V79" s="364" t="str">
        <f t="shared" ca="1" si="154"/>
        <v/>
      </c>
      <c r="W79" s="318" t="str">
        <f t="shared" ca="1" si="154"/>
        <v/>
      </c>
      <c r="X79" s="318" t="str">
        <f t="shared" ca="1" si="154"/>
        <v/>
      </c>
      <c r="Y79" s="321" t="str">
        <f t="shared" ca="1" si="169"/>
        <v>---</v>
      </c>
      <c r="Z79" s="312" t="str">
        <f t="shared" ca="1" si="170"/>
        <v/>
      </c>
      <c r="AA79" s="313" t="str">
        <f t="shared" ca="1" si="212"/>
        <v>--</v>
      </c>
      <c r="AB79" s="315" t="str">
        <f t="shared" ca="1" si="171"/>
        <v>---</v>
      </c>
      <c r="AC79" s="321" t="str">
        <f t="shared" ca="1" si="220"/>
        <v>---</v>
      </c>
      <c r="AD79" s="361" t="str">
        <f t="shared" ca="1" si="217"/>
        <v/>
      </c>
      <c r="AE79" s="358" t="str">
        <f t="shared" ca="1" si="217"/>
        <v/>
      </c>
      <c r="AF79" s="312" t="str">
        <f t="shared" ca="1" si="217"/>
        <v/>
      </c>
      <c r="AG79" s="313" t="str">
        <f t="shared" ca="1" si="217"/>
        <v/>
      </c>
      <c r="AH79" s="313" t="str">
        <f t="shared" ca="1" si="217"/>
        <v/>
      </c>
      <c r="AI79" s="313" t="str">
        <f t="shared" ca="1" si="172"/>
        <v/>
      </c>
      <c r="AJ79" s="319">
        <f t="shared" ca="1" si="173"/>
        <v>0</v>
      </c>
      <c r="AK79" s="321" t="str">
        <f ca="1">IF(AJ79=0,"---",(IF(((VLOOKUP(AF79,AuE_Vorgaben!G$25:H$27,2,TRUE))&gt;AJ79),"ok","?")))</f>
        <v>---</v>
      </c>
      <c r="AL79" s="312" t="str">
        <f t="shared" ca="1" si="156"/>
        <v/>
      </c>
      <c r="AM79" s="313" t="str">
        <f t="shared" ca="1" si="156"/>
        <v/>
      </c>
      <c r="AN79" s="313" t="str">
        <f t="shared" ca="1" si="156"/>
        <v/>
      </c>
      <c r="AO79" s="313" t="str">
        <f t="shared" ca="1" si="174"/>
        <v/>
      </c>
      <c r="AP79" s="313" t="str">
        <f t="shared" ca="1" si="175"/>
        <v/>
      </c>
      <c r="AQ79" s="313" t="str">
        <f t="shared" ca="1" si="157"/>
        <v/>
      </c>
      <c r="AR79" s="313" t="str">
        <f t="shared" ca="1" si="157"/>
        <v/>
      </c>
      <c r="AS79" s="313" t="str">
        <f t="shared" ca="1" si="176"/>
        <v/>
      </c>
      <c r="AT79" s="320">
        <f t="shared" ca="1" si="177"/>
        <v>0</v>
      </c>
      <c r="AU79" s="321" t="str">
        <f t="shared" ca="1" si="178"/>
        <v>---</v>
      </c>
      <c r="AV79" s="312" t="str">
        <f t="shared" ca="1" si="158"/>
        <v/>
      </c>
      <c r="AW79" s="313" t="str">
        <f t="shared" ca="1" si="158"/>
        <v/>
      </c>
      <c r="AX79" s="320" t="str">
        <f t="shared" ca="1" si="179"/>
        <v/>
      </c>
      <c r="AY79" s="321" t="str">
        <f t="shared" ca="1" si="180"/>
        <v>---</v>
      </c>
      <c r="AZ79" s="355">
        <f t="shared" ca="1" si="181"/>
        <v>0</v>
      </c>
      <c r="BA79" s="321" t="str">
        <f t="shared" ca="1" si="182"/>
        <v>---</v>
      </c>
      <c r="BB79" s="352" t="str">
        <f t="shared" ca="1" si="183"/>
        <v/>
      </c>
      <c r="BC79" s="321" t="str">
        <f t="shared" ca="1" si="213"/>
        <v>---</v>
      </c>
      <c r="BD79" s="349" t="str">
        <f t="shared" ca="1" si="184"/>
        <v/>
      </c>
      <c r="BE79" s="315" t="str">
        <f t="shared" ca="1" si="185"/>
        <v>---</v>
      </c>
      <c r="BF79" s="320" t="str">
        <f t="shared" ca="1" si="186"/>
        <v/>
      </c>
      <c r="BG79" s="321" t="str">
        <f t="shared" ca="1" si="187"/>
        <v>---</v>
      </c>
      <c r="BI79" s="379" t="s">
        <v>215</v>
      </c>
      <c r="BK79" s="393">
        <f t="shared" ca="1" si="188"/>
        <v>0</v>
      </c>
      <c r="BL79" s="381">
        <f t="shared" ca="1" si="189"/>
        <v>0</v>
      </c>
      <c r="BM79" s="381">
        <f t="shared" ca="1" si="190"/>
        <v>0</v>
      </c>
      <c r="BN79" s="381">
        <f t="shared" ca="1" si="191"/>
        <v>0</v>
      </c>
      <c r="BO79" s="381">
        <f t="shared" ca="1" si="192"/>
        <v>0</v>
      </c>
      <c r="BP79" s="397">
        <f t="shared" ca="1" si="193"/>
        <v>0</v>
      </c>
      <c r="BQ79" s="305"/>
      <c r="BR79" s="312" t="str">
        <f t="shared" ca="1" si="194"/>
        <v/>
      </c>
      <c r="BS79" s="381" t="str">
        <f t="shared" ca="1" si="195"/>
        <v/>
      </c>
      <c r="BT79" s="381" t="str">
        <f t="shared" ca="1" si="196"/>
        <v/>
      </c>
      <c r="BU79" s="397" t="str">
        <f t="shared" ca="1" si="197"/>
        <v/>
      </c>
      <c r="BV79" s="305"/>
      <c r="BW79" s="312" t="str">
        <f t="shared" ca="1" si="198"/>
        <v/>
      </c>
      <c r="BX79" s="381" t="str">
        <f t="shared" ca="1" si="199"/>
        <v/>
      </c>
      <c r="BY79" s="397" t="str">
        <f t="shared" ca="1" si="200"/>
        <v/>
      </c>
      <c r="BZ79" s="305"/>
      <c r="CA79" s="393" t="str">
        <f t="shared" ca="1" si="201"/>
        <v/>
      </c>
      <c r="CB79" s="381" t="str">
        <f t="shared" ca="1" si="202"/>
        <v/>
      </c>
      <c r="CC79" s="381" t="str">
        <f t="shared" ca="1" si="203"/>
        <v/>
      </c>
      <c r="CD79" s="147" t="str">
        <f t="shared" ca="1" si="204"/>
        <v>--</v>
      </c>
      <c r="CG79" s="312" t="s">
        <v>393</v>
      </c>
      <c r="CH79" s="382" t="e">
        <f t="shared" ca="1" si="219"/>
        <v>#DIV/0!</v>
      </c>
      <c r="CI79" s="383" t="e">
        <f t="shared" ca="1" si="161"/>
        <v>#DIV/0!</v>
      </c>
      <c r="CQ79" s="393">
        <f t="shared" ca="1" si="205"/>
        <v>0</v>
      </c>
      <c r="CR79" s="381">
        <f t="shared" ca="1" si="206"/>
        <v>0</v>
      </c>
      <c r="CS79" s="397">
        <f t="shared" ca="1" si="214"/>
        <v>0</v>
      </c>
      <c r="CU79" s="296">
        <f t="shared" ca="1" si="215"/>
        <v>0</v>
      </c>
      <c r="CV79" s="297" t="str">
        <f t="shared" ca="1" si="218"/>
        <v/>
      </c>
      <c r="CW79" s="297" t="str">
        <f t="shared" ca="1" si="218"/>
        <v/>
      </c>
      <c r="CX79" s="297" t="str">
        <f t="shared" ca="1" si="218"/>
        <v/>
      </c>
      <c r="CY79" s="297" t="str">
        <f t="shared" ca="1" si="218"/>
        <v/>
      </c>
      <c r="CZ79" s="297" t="str">
        <f t="shared" ca="1" si="218"/>
        <v/>
      </c>
      <c r="DA79" s="297" t="str">
        <f t="shared" ca="1" si="218"/>
        <v/>
      </c>
      <c r="DB79" s="297" t="str">
        <f t="shared" ca="1" si="218"/>
        <v/>
      </c>
      <c r="DC79" s="297" t="str">
        <f t="shared" ca="1" si="218"/>
        <v/>
      </c>
      <c r="DD79" s="297" t="str">
        <f t="shared" ca="1" si="218"/>
        <v/>
      </c>
      <c r="DE79" s="297" t="str">
        <f t="shared" ca="1" si="218"/>
        <v/>
      </c>
      <c r="DF79" s="399" t="str">
        <f t="shared" ca="1" si="218"/>
        <v/>
      </c>
      <c r="DH79" s="403" t="str">
        <f t="shared" ca="1" si="207"/>
        <v/>
      </c>
      <c r="DI79" s="300" t="str">
        <f t="shared" ca="1" si="208"/>
        <v/>
      </c>
      <c r="DJ79" s="404">
        <f t="shared" ca="1" si="209"/>
        <v>0</v>
      </c>
      <c r="DK79" s="299" t="str">
        <f t="shared" ca="1" si="210"/>
        <v/>
      </c>
    </row>
    <row r="80" spans="1:115" ht="32.1" customHeight="1" x14ac:dyDescent="0.2">
      <c r="A80" s="312" t="str">
        <f t="shared" ca="1" si="149"/>
        <v/>
      </c>
      <c r="B80" s="313" t="str">
        <f t="shared" ca="1" si="149"/>
        <v/>
      </c>
      <c r="C80" s="371">
        <f t="shared" ca="1" si="162"/>
        <v>0</v>
      </c>
      <c r="D80" s="361" t="str">
        <f t="shared" ca="1" si="150"/>
        <v/>
      </c>
      <c r="E80" s="314" t="str">
        <f t="shared" ca="1" si="150"/>
        <v/>
      </c>
      <c r="F80" s="314" t="str">
        <f t="shared" ca="1" si="150"/>
        <v/>
      </c>
      <c r="G80" s="313" t="str">
        <f t="shared" ca="1" si="150"/>
        <v/>
      </c>
      <c r="H80" s="346" t="str">
        <f t="shared" ca="1" si="163"/>
        <v>---</v>
      </c>
      <c r="I80" s="312" t="str">
        <f t="shared" ca="1" si="151"/>
        <v/>
      </c>
      <c r="J80" s="313" t="str">
        <f t="shared" ca="1" si="151"/>
        <v/>
      </c>
      <c r="K80" s="313" t="str">
        <f t="shared" ca="1" si="151"/>
        <v/>
      </c>
      <c r="L80" s="321" t="str">
        <f t="shared" ca="1" si="164"/>
        <v>---</v>
      </c>
      <c r="M80" s="457" t="str">
        <f t="shared" ca="1" si="211"/>
        <v/>
      </c>
      <c r="N80" s="316" t="str">
        <f t="shared" ca="1" si="152"/>
        <v/>
      </c>
      <c r="O80" s="313" t="str">
        <f t="shared" ca="1" si="152"/>
        <v/>
      </c>
      <c r="P80" s="321" t="str">
        <f t="shared" ca="1" si="165"/>
        <v>---</v>
      </c>
      <c r="Q80" s="368" t="str">
        <f t="shared" ca="1" si="153"/>
        <v/>
      </c>
      <c r="R80" s="317" t="str">
        <f t="shared" ca="1" si="153"/>
        <v/>
      </c>
      <c r="S80" s="321" t="str">
        <f t="shared" ca="1" si="166"/>
        <v>---</v>
      </c>
      <c r="T80" s="430" t="str">
        <f t="shared" ca="1" si="167"/>
        <v/>
      </c>
      <c r="U80" s="321" t="str">
        <f t="shared" ca="1" si="168"/>
        <v>---</v>
      </c>
      <c r="V80" s="364" t="str">
        <f t="shared" ca="1" si="154"/>
        <v/>
      </c>
      <c r="W80" s="318" t="str">
        <f t="shared" ca="1" si="154"/>
        <v/>
      </c>
      <c r="X80" s="318" t="str">
        <f t="shared" ca="1" si="154"/>
        <v/>
      </c>
      <c r="Y80" s="321" t="str">
        <f t="shared" ca="1" si="169"/>
        <v>---</v>
      </c>
      <c r="Z80" s="312" t="str">
        <f t="shared" ca="1" si="170"/>
        <v/>
      </c>
      <c r="AA80" s="313" t="str">
        <f t="shared" ca="1" si="212"/>
        <v>--</v>
      </c>
      <c r="AB80" s="315" t="str">
        <f t="shared" ca="1" si="171"/>
        <v>---</v>
      </c>
      <c r="AC80" s="321" t="str">
        <f t="shared" ca="1" si="220"/>
        <v>---</v>
      </c>
      <c r="AD80" s="361" t="str">
        <f t="shared" ca="1" si="217"/>
        <v/>
      </c>
      <c r="AE80" s="358" t="str">
        <f t="shared" ca="1" si="217"/>
        <v/>
      </c>
      <c r="AF80" s="312" t="str">
        <f t="shared" ca="1" si="217"/>
        <v/>
      </c>
      <c r="AG80" s="313" t="str">
        <f t="shared" ca="1" si="217"/>
        <v/>
      </c>
      <c r="AH80" s="313" t="str">
        <f t="shared" ca="1" si="217"/>
        <v/>
      </c>
      <c r="AI80" s="313" t="str">
        <f t="shared" ca="1" si="172"/>
        <v/>
      </c>
      <c r="AJ80" s="319">
        <f t="shared" ca="1" si="173"/>
        <v>0</v>
      </c>
      <c r="AK80" s="321" t="str">
        <f ca="1">IF(AJ80=0,"---",(IF(((VLOOKUP(AF80,AuE_Vorgaben!G$25:H$27,2,TRUE))&gt;AJ80),"ok","?")))</f>
        <v>---</v>
      </c>
      <c r="AL80" s="312" t="str">
        <f t="shared" ca="1" si="156"/>
        <v/>
      </c>
      <c r="AM80" s="313" t="str">
        <f t="shared" ca="1" si="156"/>
        <v/>
      </c>
      <c r="AN80" s="313" t="str">
        <f t="shared" ca="1" si="156"/>
        <v/>
      </c>
      <c r="AO80" s="313" t="str">
        <f t="shared" ca="1" si="174"/>
        <v/>
      </c>
      <c r="AP80" s="313" t="str">
        <f t="shared" ca="1" si="175"/>
        <v/>
      </c>
      <c r="AQ80" s="313" t="str">
        <f t="shared" ca="1" si="157"/>
        <v/>
      </c>
      <c r="AR80" s="313" t="str">
        <f t="shared" ca="1" si="157"/>
        <v/>
      </c>
      <c r="AS80" s="313" t="str">
        <f t="shared" ca="1" si="176"/>
        <v/>
      </c>
      <c r="AT80" s="320">
        <f t="shared" ca="1" si="177"/>
        <v>0</v>
      </c>
      <c r="AU80" s="321" t="str">
        <f t="shared" ca="1" si="178"/>
        <v>---</v>
      </c>
      <c r="AV80" s="312" t="str">
        <f t="shared" ca="1" si="158"/>
        <v/>
      </c>
      <c r="AW80" s="313" t="str">
        <f t="shared" ca="1" si="158"/>
        <v/>
      </c>
      <c r="AX80" s="320" t="str">
        <f t="shared" ca="1" si="179"/>
        <v/>
      </c>
      <c r="AY80" s="321" t="str">
        <f t="shared" ca="1" si="180"/>
        <v>---</v>
      </c>
      <c r="AZ80" s="355">
        <f t="shared" ca="1" si="181"/>
        <v>0</v>
      </c>
      <c r="BA80" s="321" t="str">
        <f t="shared" ca="1" si="182"/>
        <v>---</v>
      </c>
      <c r="BB80" s="352" t="str">
        <f t="shared" ca="1" si="183"/>
        <v/>
      </c>
      <c r="BC80" s="321" t="str">
        <f t="shared" ca="1" si="213"/>
        <v>---</v>
      </c>
      <c r="BD80" s="349" t="str">
        <f t="shared" ca="1" si="184"/>
        <v/>
      </c>
      <c r="BE80" s="315" t="str">
        <f t="shared" ca="1" si="185"/>
        <v>---</v>
      </c>
      <c r="BF80" s="320" t="str">
        <f t="shared" ca="1" si="186"/>
        <v/>
      </c>
      <c r="BG80" s="321" t="str">
        <f t="shared" ca="1" si="187"/>
        <v>---</v>
      </c>
      <c r="BI80" s="379" t="s">
        <v>216</v>
      </c>
      <c r="BK80" s="393">
        <f t="shared" ca="1" si="188"/>
        <v>0</v>
      </c>
      <c r="BL80" s="381">
        <f t="shared" ca="1" si="189"/>
        <v>0</v>
      </c>
      <c r="BM80" s="381">
        <f t="shared" ca="1" si="190"/>
        <v>0</v>
      </c>
      <c r="BN80" s="381">
        <f t="shared" ca="1" si="191"/>
        <v>0</v>
      </c>
      <c r="BO80" s="381">
        <f t="shared" ca="1" si="192"/>
        <v>0</v>
      </c>
      <c r="BP80" s="397">
        <f t="shared" ca="1" si="193"/>
        <v>0</v>
      </c>
      <c r="BQ80" s="305"/>
      <c r="BR80" s="312" t="str">
        <f t="shared" ca="1" si="194"/>
        <v/>
      </c>
      <c r="BS80" s="381" t="str">
        <f t="shared" ca="1" si="195"/>
        <v/>
      </c>
      <c r="BT80" s="381" t="str">
        <f t="shared" ca="1" si="196"/>
        <v/>
      </c>
      <c r="BU80" s="397" t="str">
        <f t="shared" ca="1" si="197"/>
        <v/>
      </c>
      <c r="BV80" s="305"/>
      <c r="BW80" s="312" t="str">
        <f t="shared" ca="1" si="198"/>
        <v/>
      </c>
      <c r="BX80" s="381" t="str">
        <f t="shared" ca="1" si="199"/>
        <v/>
      </c>
      <c r="BY80" s="397" t="str">
        <f t="shared" ca="1" si="200"/>
        <v/>
      </c>
      <c r="BZ80" s="305"/>
      <c r="CA80" s="393" t="str">
        <f t="shared" ca="1" si="201"/>
        <v/>
      </c>
      <c r="CB80" s="381" t="str">
        <f t="shared" ca="1" si="202"/>
        <v/>
      </c>
      <c r="CC80" s="381" t="str">
        <f t="shared" ca="1" si="203"/>
        <v/>
      </c>
      <c r="CD80" s="147" t="str">
        <f t="shared" ca="1" si="204"/>
        <v>--</v>
      </c>
      <c r="CG80" s="312" t="s">
        <v>394</v>
      </c>
      <c r="CH80" s="382" t="e">
        <f t="shared" ca="1" si="219"/>
        <v>#DIV/0!</v>
      </c>
      <c r="CI80" s="383" t="e">
        <f t="shared" ca="1" si="161"/>
        <v>#DIV/0!</v>
      </c>
      <c r="CQ80" s="393">
        <f t="shared" ca="1" si="205"/>
        <v>0</v>
      </c>
      <c r="CR80" s="381">
        <f t="shared" ca="1" si="206"/>
        <v>0</v>
      </c>
      <c r="CS80" s="397">
        <f t="shared" ca="1" si="214"/>
        <v>0</v>
      </c>
      <c r="CU80" s="296">
        <f t="shared" ca="1" si="215"/>
        <v>0</v>
      </c>
      <c r="CV80" s="297" t="str">
        <f t="shared" ca="1" si="218"/>
        <v/>
      </c>
      <c r="CW80" s="297" t="str">
        <f t="shared" ca="1" si="218"/>
        <v/>
      </c>
      <c r="CX80" s="297" t="str">
        <f t="shared" ca="1" si="218"/>
        <v/>
      </c>
      <c r="CY80" s="297" t="str">
        <f t="shared" ca="1" si="218"/>
        <v/>
      </c>
      <c r="CZ80" s="297" t="str">
        <f t="shared" ca="1" si="218"/>
        <v/>
      </c>
      <c r="DA80" s="297" t="str">
        <f t="shared" ca="1" si="218"/>
        <v/>
      </c>
      <c r="DB80" s="297" t="str">
        <f t="shared" ca="1" si="218"/>
        <v/>
      </c>
      <c r="DC80" s="297" t="str">
        <f t="shared" ca="1" si="218"/>
        <v/>
      </c>
      <c r="DD80" s="297" t="str">
        <f t="shared" ca="1" si="218"/>
        <v/>
      </c>
      <c r="DE80" s="297" t="str">
        <f t="shared" ca="1" si="218"/>
        <v/>
      </c>
      <c r="DF80" s="399" t="str">
        <f t="shared" ca="1" si="218"/>
        <v/>
      </c>
      <c r="DH80" s="403" t="str">
        <f t="shared" ca="1" si="207"/>
        <v/>
      </c>
      <c r="DI80" s="300" t="str">
        <f t="shared" ca="1" si="208"/>
        <v/>
      </c>
      <c r="DJ80" s="404">
        <f t="shared" ca="1" si="209"/>
        <v>0</v>
      </c>
      <c r="DK80" s="299" t="str">
        <f t="shared" ca="1" si="210"/>
        <v/>
      </c>
    </row>
    <row r="81" spans="1:115" ht="32.1" customHeight="1" x14ac:dyDescent="0.2">
      <c r="A81" s="312" t="str">
        <f t="shared" ca="1" si="149"/>
        <v/>
      </c>
      <c r="B81" s="313" t="str">
        <f t="shared" ca="1" si="149"/>
        <v/>
      </c>
      <c r="C81" s="371">
        <f t="shared" ca="1" si="162"/>
        <v>0</v>
      </c>
      <c r="D81" s="361" t="str">
        <f t="shared" ca="1" si="150"/>
        <v/>
      </c>
      <c r="E81" s="314" t="str">
        <f t="shared" ca="1" si="150"/>
        <v/>
      </c>
      <c r="F81" s="314" t="str">
        <f t="shared" ca="1" si="150"/>
        <v/>
      </c>
      <c r="G81" s="313" t="str">
        <f t="shared" ca="1" si="150"/>
        <v/>
      </c>
      <c r="H81" s="346" t="str">
        <f t="shared" ca="1" si="163"/>
        <v>---</v>
      </c>
      <c r="I81" s="312" t="str">
        <f t="shared" ca="1" si="151"/>
        <v/>
      </c>
      <c r="J81" s="313" t="str">
        <f t="shared" ca="1" si="151"/>
        <v/>
      </c>
      <c r="K81" s="313" t="str">
        <f t="shared" ca="1" si="151"/>
        <v/>
      </c>
      <c r="L81" s="321" t="str">
        <f t="shared" ca="1" si="164"/>
        <v>---</v>
      </c>
      <c r="M81" s="457" t="str">
        <f t="shared" ca="1" si="211"/>
        <v/>
      </c>
      <c r="N81" s="316" t="str">
        <f t="shared" ca="1" si="152"/>
        <v/>
      </c>
      <c r="O81" s="313" t="str">
        <f t="shared" ca="1" si="152"/>
        <v/>
      </c>
      <c r="P81" s="321" t="str">
        <f t="shared" ca="1" si="165"/>
        <v>---</v>
      </c>
      <c r="Q81" s="368" t="str">
        <f t="shared" ca="1" si="153"/>
        <v/>
      </c>
      <c r="R81" s="317" t="str">
        <f t="shared" ca="1" si="153"/>
        <v/>
      </c>
      <c r="S81" s="321" t="str">
        <f t="shared" ca="1" si="166"/>
        <v>---</v>
      </c>
      <c r="T81" s="430" t="str">
        <f t="shared" ca="1" si="167"/>
        <v/>
      </c>
      <c r="U81" s="321" t="str">
        <f t="shared" ca="1" si="168"/>
        <v>---</v>
      </c>
      <c r="V81" s="364" t="str">
        <f t="shared" ca="1" si="154"/>
        <v/>
      </c>
      <c r="W81" s="318" t="str">
        <f t="shared" ca="1" si="154"/>
        <v/>
      </c>
      <c r="X81" s="318" t="str">
        <f t="shared" ca="1" si="154"/>
        <v/>
      </c>
      <c r="Y81" s="321" t="str">
        <f t="shared" ca="1" si="169"/>
        <v>---</v>
      </c>
      <c r="Z81" s="312" t="str">
        <f t="shared" ca="1" si="170"/>
        <v/>
      </c>
      <c r="AA81" s="313" t="str">
        <f t="shared" ca="1" si="212"/>
        <v>--</v>
      </c>
      <c r="AB81" s="315" t="str">
        <f t="shared" ca="1" si="171"/>
        <v>---</v>
      </c>
      <c r="AC81" s="321" t="str">
        <f t="shared" ca="1" si="220"/>
        <v>---</v>
      </c>
      <c r="AD81" s="361" t="str">
        <f t="shared" ca="1" si="217"/>
        <v/>
      </c>
      <c r="AE81" s="358" t="str">
        <f t="shared" ca="1" si="217"/>
        <v/>
      </c>
      <c r="AF81" s="312" t="str">
        <f t="shared" ca="1" si="217"/>
        <v/>
      </c>
      <c r="AG81" s="313" t="str">
        <f t="shared" ca="1" si="217"/>
        <v/>
      </c>
      <c r="AH81" s="313" t="str">
        <f t="shared" ca="1" si="217"/>
        <v/>
      </c>
      <c r="AI81" s="313" t="str">
        <f t="shared" ca="1" si="172"/>
        <v/>
      </c>
      <c r="AJ81" s="319">
        <f t="shared" ca="1" si="173"/>
        <v>0</v>
      </c>
      <c r="AK81" s="321" t="str">
        <f ca="1">IF(AJ81=0,"---",(IF(((VLOOKUP(AF81,AuE_Vorgaben!G$25:H$27,2,TRUE))&gt;AJ81),"ok","?")))</f>
        <v>---</v>
      </c>
      <c r="AL81" s="312" t="str">
        <f t="shared" ca="1" si="156"/>
        <v/>
      </c>
      <c r="AM81" s="313" t="str">
        <f t="shared" ca="1" si="156"/>
        <v/>
      </c>
      <c r="AN81" s="313" t="str">
        <f t="shared" ca="1" si="156"/>
        <v/>
      </c>
      <c r="AO81" s="313" t="str">
        <f t="shared" ca="1" si="174"/>
        <v/>
      </c>
      <c r="AP81" s="313" t="str">
        <f t="shared" ca="1" si="175"/>
        <v/>
      </c>
      <c r="AQ81" s="313" t="str">
        <f t="shared" ca="1" si="157"/>
        <v/>
      </c>
      <c r="AR81" s="313" t="str">
        <f t="shared" ca="1" si="157"/>
        <v/>
      </c>
      <c r="AS81" s="313" t="str">
        <f t="shared" ca="1" si="176"/>
        <v/>
      </c>
      <c r="AT81" s="320">
        <f t="shared" ca="1" si="177"/>
        <v>0</v>
      </c>
      <c r="AU81" s="321" t="str">
        <f t="shared" ca="1" si="178"/>
        <v>---</v>
      </c>
      <c r="AV81" s="312" t="str">
        <f t="shared" ca="1" si="158"/>
        <v/>
      </c>
      <c r="AW81" s="313" t="str">
        <f t="shared" ca="1" si="158"/>
        <v/>
      </c>
      <c r="AX81" s="320" t="str">
        <f t="shared" ca="1" si="179"/>
        <v/>
      </c>
      <c r="AY81" s="321" t="str">
        <f t="shared" ca="1" si="180"/>
        <v>---</v>
      </c>
      <c r="AZ81" s="355">
        <f t="shared" ca="1" si="181"/>
        <v>0</v>
      </c>
      <c r="BA81" s="321" t="str">
        <f t="shared" ca="1" si="182"/>
        <v>---</v>
      </c>
      <c r="BB81" s="352" t="str">
        <f t="shared" ca="1" si="183"/>
        <v/>
      </c>
      <c r="BC81" s="321" t="str">
        <f t="shared" ca="1" si="213"/>
        <v>---</v>
      </c>
      <c r="BD81" s="349" t="str">
        <f t="shared" ca="1" si="184"/>
        <v/>
      </c>
      <c r="BE81" s="315" t="str">
        <f t="shared" ca="1" si="185"/>
        <v>---</v>
      </c>
      <c r="BF81" s="320" t="str">
        <f t="shared" ca="1" si="186"/>
        <v/>
      </c>
      <c r="BG81" s="321" t="str">
        <f t="shared" ca="1" si="187"/>
        <v>---</v>
      </c>
      <c r="BI81" s="379" t="s">
        <v>217</v>
      </c>
      <c r="BK81" s="393">
        <f t="shared" ca="1" si="188"/>
        <v>0</v>
      </c>
      <c r="BL81" s="381">
        <f t="shared" ca="1" si="189"/>
        <v>0</v>
      </c>
      <c r="BM81" s="381">
        <f t="shared" ca="1" si="190"/>
        <v>0</v>
      </c>
      <c r="BN81" s="381">
        <f t="shared" ca="1" si="191"/>
        <v>0</v>
      </c>
      <c r="BO81" s="381">
        <f t="shared" ca="1" si="192"/>
        <v>0</v>
      </c>
      <c r="BP81" s="397">
        <f t="shared" ca="1" si="193"/>
        <v>0</v>
      </c>
      <c r="BQ81" s="305"/>
      <c r="BR81" s="312" t="str">
        <f t="shared" ca="1" si="194"/>
        <v/>
      </c>
      <c r="BS81" s="381" t="str">
        <f t="shared" ca="1" si="195"/>
        <v/>
      </c>
      <c r="BT81" s="381" t="str">
        <f t="shared" ca="1" si="196"/>
        <v/>
      </c>
      <c r="BU81" s="397" t="str">
        <f t="shared" ca="1" si="197"/>
        <v/>
      </c>
      <c r="BV81" s="305"/>
      <c r="BW81" s="312" t="str">
        <f t="shared" ca="1" si="198"/>
        <v/>
      </c>
      <c r="BX81" s="381" t="str">
        <f t="shared" ca="1" si="199"/>
        <v/>
      </c>
      <c r="BY81" s="397" t="str">
        <f t="shared" ca="1" si="200"/>
        <v/>
      </c>
      <c r="BZ81" s="305"/>
      <c r="CA81" s="393" t="str">
        <f t="shared" ca="1" si="201"/>
        <v/>
      </c>
      <c r="CB81" s="381" t="str">
        <f t="shared" ca="1" si="202"/>
        <v/>
      </c>
      <c r="CC81" s="381" t="str">
        <f t="shared" ca="1" si="203"/>
        <v/>
      </c>
      <c r="CD81" s="147" t="str">
        <f t="shared" ca="1" si="204"/>
        <v>--</v>
      </c>
      <c r="CG81" s="312" t="s">
        <v>404</v>
      </c>
      <c r="CH81" s="382" t="e">
        <f ca="1">CN54</f>
        <v>#DIV/0!</v>
      </c>
      <c r="CI81" s="383" t="e">
        <f t="shared" ca="1" si="161"/>
        <v>#DIV/0!</v>
      </c>
      <c r="CQ81" s="393">
        <f t="shared" ca="1" si="205"/>
        <v>0</v>
      </c>
      <c r="CR81" s="381">
        <f t="shared" ca="1" si="206"/>
        <v>0</v>
      </c>
      <c r="CS81" s="397">
        <f t="shared" ca="1" si="214"/>
        <v>0</v>
      </c>
      <c r="CU81" s="296">
        <f t="shared" ca="1" si="215"/>
        <v>0</v>
      </c>
      <c r="CV81" s="297" t="str">
        <f t="shared" ca="1" si="218"/>
        <v/>
      </c>
      <c r="CW81" s="297" t="str">
        <f t="shared" ca="1" si="218"/>
        <v/>
      </c>
      <c r="CX81" s="297" t="str">
        <f t="shared" ca="1" si="218"/>
        <v/>
      </c>
      <c r="CY81" s="297" t="str">
        <f t="shared" ca="1" si="218"/>
        <v/>
      </c>
      <c r="CZ81" s="297" t="str">
        <f t="shared" ca="1" si="218"/>
        <v/>
      </c>
      <c r="DA81" s="297" t="str">
        <f t="shared" ca="1" si="218"/>
        <v/>
      </c>
      <c r="DB81" s="297" t="str">
        <f t="shared" ca="1" si="218"/>
        <v/>
      </c>
      <c r="DC81" s="297" t="str">
        <f t="shared" ca="1" si="218"/>
        <v/>
      </c>
      <c r="DD81" s="297" t="str">
        <f t="shared" ca="1" si="218"/>
        <v/>
      </c>
      <c r="DE81" s="297" t="str">
        <f t="shared" ca="1" si="218"/>
        <v/>
      </c>
      <c r="DF81" s="399" t="str">
        <f t="shared" ca="1" si="218"/>
        <v/>
      </c>
      <c r="DH81" s="403" t="str">
        <f t="shared" ca="1" si="207"/>
        <v/>
      </c>
      <c r="DI81" s="300" t="str">
        <f t="shared" ca="1" si="208"/>
        <v/>
      </c>
      <c r="DJ81" s="404">
        <f t="shared" ca="1" si="209"/>
        <v>0</v>
      </c>
      <c r="DK81" s="299" t="str">
        <f t="shared" ca="1" si="210"/>
        <v/>
      </c>
    </row>
    <row r="82" spans="1:115" ht="32.1" customHeight="1" x14ac:dyDescent="0.2">
      <c r="A82" s="312" t="str">
        <f t="shared" ca="1" si="149"/>
        <v/>
      </c>
      <c r="B82" s="313" t="str">
        <f t="shared" ca="1" si="149"/>
        <v/>
      </c>
      <c r="C82" s="371">
        <f t="shared" ca="1" si="162"/>
        <v>0</v>
      </c>
      <c r="D82" s="361" t="str">
        <f t="shared" ca="1" si="150"/>
        <v/>
      </c>
      <c r="E82" s="314" t="str">
        <f t="shared" ca="1" si="150"/>
        <v/>
      </c>
      <c r="F82" s="314" t="str">
        <f t="shared" ca="1" si="150"/>
        <v/>
      </c>
      <c r="G82" s="313" t="str">
        <f t="shared" ca="1" si="150"/>
        <v/>
      </c>
      <c r="H82" s="346" t="str">
        <f t="shared" ca="1" si="163"/>
        <v>---</v>
      </c>
      <c r="I82" s="312" t="str">
        <f t="shared" ca="1" si="151"/>
        <v/>
      </c>
      <c r="J82" s="313" t="str">
        <f t="shared" ca="1" si="151"/>
        <v/>
      </c>
      <c r="K82" s="313" t="str">
        <f t="shared" ca="1" si="151"/>
        <v/>
      </c>
      <c r="L82" s="321" t="str">
        <f t="shared" ca="1" si="164"/>
        <v>---</v>
      </c>
      <c r="M82" s="457" t="str">
        <f t="shared" ca="1" si="211"/>
        <v/>
      </c>
      <c r="N82" s="316" t="str">
        <f t="shared" ca="1" si="152"/>
        <v/>
      </c>
      <c r="O82" s="313" t="str">
        <f t="shared" ca="1" si="152"/>
        <v/>
      </c>
      <c r="P82" s="321" t="str">
        <f t="shared" ca="1" si="165"/>
        <v>---</v>
      </c>
      <c r="Q82" s="368" t="str">
        <f t="shared" ca="1" si="153"/>
        <v/>
      </c>
      <c r="R82" s="317" t="str">
        <f t="shared" ca="1" si="153"/>
        <v/>
      </c>
      <c r="S82" s="321" t="str">
        <f t="shared" ca="1" si="166"/>
        <v>---</v>
      </c>
      <c r="T82" s="430" t="str">
        <f t="shared" ca="1" si="167"/>
        <v/>
      </c>
      <c r="U82" s="321" t="str">
        <f t="shared" ca="1" si="168"/>
        <v>---</v>
      </c>
      <c r="V82" s="364" t="str">
        <f t="shared" ca="1" si="154"/>
        <v/>
      </c>
      <c r="W82" s="318" t="str">
        <f t="shared" ca="1" si="154"/>
        <v/>
      </c>
      <c r="X82" s="318" t="str">
        <f t="shared" ca="1" si="154"/>
        <v/>
      </c>
      <c r="Y82" s="321" t="str">
        <f t="shared" ca="1" si="169"/>
        <v>---</v>
      </c>
      <c r="Z82" s="312" t="str">
        <f t="shared" ca="1" si="170"/>
        <v/>
      </c>
      <c r="AA82" s="313" t="str">
        <f t="shared" ca="1" si="212"/>
        <v>--</v>
      </c>
      <c r="AB82" s="315" t="str">
        <f t="shared" ca="1" si="171"/>
        <v>---</v>
      </c>
      <c r="AC82" s="321" t="str">
        <f t="shared" ca="1" si="220"/>
        <v>---</v>
      </c>
      <c r="AD82" s="361" t="str">
        <f t="shared" ca="1" si="217"/>
        <v/>
      </c>
      <c r="AE82" s="358" t="str">
        <f t="shared" ca="1" si="217"/>
        <v/>
      </c>
      <c r="AF82" s="312" t="str">
        <f t="shared" ca="1" si="217"/>
        <v/>
      </c>
      <c r="AG82" s="313" t="str">
        <f t="shared" ca="1" si="217"/>
        <v/>
      </c>
      <c r="AH82" s="313" t="str">
        <f t="shared" ca="1" si="217"/>
        <v/>
      </c>
      <c r="AI82" s="313" t="str">
        <f t="shared" ca="1" si="172"/>
        <v/>
      </c>
      <c r="AJ82" s="319">
        <f t="shared" ca="1" si="173"/>
        <v>0</v>
      </c>
      <c r="AK82" s="321" t="str">
        <f ca="1">IF(AJ82=0,"---",(IF(((VLOOKUP(AF82,AuE_Vorgaben!G$25:H$27,2,TRUE))&gt;AJ82),"ok","?")))</f>
        <v>---</v>
      </c>
      <c r="AL82" s="312" t="str">
        <f t="shared" ca="1" si="156"/>
        <v/>
      </c>
      <c r="AM82" s="313" t="str">
        <f t="shared" ca="1" si="156"/>
        <v/>
      </c>
      <c r="AN82" s="313" t="str">
        <f t="shared" ca="1" si="156"/>
        <v/>
      </c>
      <c r="AO82" s="313" t="str">
        <f t="shared" ca="1" si="174"/>
        <v/>
      </c>
      <c r="AP82" s="313" t="str">
        <f t="shared" ca="1" si="175"/>
        <v/>
      </c>
      <c r="AQ82" s="313" t="str">
        <f t="shared" ca="1" si="157"/>
        <v/>
      </c>
      <c r="AR82" s="313" t="str">
        <f t="shared" ca="1" si="157"/>
        <v/>
      </c>
      <c r="AS82" s="313" t="str">
        <f t="shared" ca="1" si="176"/>
        <v/>
      </c>
      <c r="AT82" s="320">
        <f t="shared" ca="1" si="177"/>
        <v>0</v>
      </c>
      <c r="AU82" s="321" t="str">
        <f t="shared" ca="1" si="178"/>
        <v>---</v>
      </c>
      <c r="AV82" s="312" t="str">
        <f t="shared" ca="1" si="158"/>
        <v/>
      </c>
      <c r="AW82" s="313" t="str">
        <f t="shared" ca="1" si="158"/>
        <v/>
      </c>
      <c r="AX82" s="320" t="str">
        <f t="shared" ca="1" si="179"/>
        <v/>
      </c>
      <c r="AY82" s="321" t="str">
        <f t="shared" ca="1" si="180"/>
        <v>---</v>
      </c>
      <c r="AZ82" s="355">
        <f t="shared" ca="1" si="181"/>
        <v>0</v>
      </c>
      <c r="BA82" s="321" t="str">
        <f t="shared" ca="1" si="182"/>
        <v>---</v>
      </c>
      <c r="BB82" s="352" t="str">
        <f t="shared" ca="1" si="183"/>
        <v/>
      </c>
      <c r="BC82" s="321" t="str">
        <f t="shared" ca="1" si="213"/>
        <v>---</v>
      </c>
      <c r="BD82" s="349" t="str">
        <f t="shared" ca="1" si="184"/>
        <v/>
      </c>
      <c r="BE82" s="315" t="str">
        <f t="shared" ca="1" si="185"/>
        <v>---</v>
      </c>
      <c r="BF82" s="320" t="str">
        <f t="shared" ca="1" si="186"/>
        <v/>
      </c>
      <c r="BG82" s="321" t="str">
        <f t="shared" ca="1" si="187"/>
        <v>---</v>
      </c>
      <c r="BI82" s="379" t="s">
        <v>218</v>
      </c>
      <c r="BK82" s="393">
        <f t="shared" ca="1" si="188"/>
        <v>0</v>
      </c>
      <c r="BL82" s="381">
        <f t="shared" ca="1" si="189"/>
        <v>0</v>
      </c>
      <c r="BM82" s="381">
        <f t="shared" ca="1" si="190"/>
        <v>0</v>
      </c>
      <c r="BN82" s="381">
        <f t="shared" ca="1" si="191"/>
        <v>0</v>
      </c>
      <c r="BO82" s="381">
        <f t="shared" ca="1" si="192"/>
        <v>0</v>
      </c>
      <c r="BP82" s="397">
        <f t="shared" ca="1" si="193"/>
        <v>0</v>
      </c>
      <c r="BQ82" s="305"/>
      <c r="BR82" s="312" t="str">
        <f t="shared" ca="1" si="194"/>
        <v/>
      </c>
      <c r="BS82" s="381" t="str">
        <f t="shared" ca="1" si="195"/>
        <v/>
      </c>
      <c r="BT82" s="381" t="str">
        <f t="shared" ca="1" si="196"/>
        <v/>
      </c>
      <c r="BU82" s="397" t="str">
        <f t="shared" ca="1" si="197"/>
        <v/>
      </c>
      <c r="BV82" s="305"/>
      <c r="BW82" s="312" t="str">
        <f t="shared" ca="1" si="198"/>
        <v/>
      </c>
      <c r="BX82" s="381" t="str">
        <f t="shared" ca="1" si="199"/>
        <v/>
      </c>
      <c r="BY82" s="397" t="str">
        <f t="shared" ca="1" si="200"/>
        <v/>
      </c>
      <c r="BZ82" s="305"/>
      <c r="CA82" s="393" t="str">
        <f t="shared" ca="1" si="201"/>
        <v/>
      </c>
      <c r="CB82" s="381" t="str">
        <f t="shared" ca="1" si="202"/>
        <v/>
      </c>
      <c r="CC82" s="381" t="str">
        <f t="shared" ca="1" si="203"/>
        <v/>
      </c>
      <c r="CD82" s="147" t="str">
        <f t="shared" ca="1" si="204"/>
        <v>--</v>
      </c>
      <c r="CG82" s="312" t="s">
        <v>399</v>
      </c>
      <c r="CH82" s="382" t="e">
        <f t="shared" ref="CH82:CH86" ca="1" si="221">CN55</f>
        <v>#DIV/0!</v>
      </c>
      <c r="CI82" s="383" t="e">
        <f t="shared" ca="1" si="161"/>
        <v>#DIV/0!</v>
      </c>
      <c r="CQ82" s="393">
        <f t="shared" ca="1" si="205"/>
        <v>0</v>
      </c>
      <c r="CR82" s="381">
        <f t="shared" ca="1" si="206"/>
        <v>0</v>
      </c>
      <c r="CS82" s="397">
        <f t="shared" ca="1" si="214"/>
        <v>0</v>
      </c>
      <c r="CU82" s="296">
        <f t="shared" ca="1" si="215"/>
        <v>0</v>
      </c>
      <c r="CV82" s="297" t="str">
        <f t="shared" ca="1" si="218"/>
        <v/>
      </c>
      <c r="CW82" s="297" t="str">
        <f t="shared" ca="1" si="218"/>
        <v/>
      </c>
      <c r="CX82" s="297" t="str">
        <f t="shared" ca="1" si="218"/>
        <v/>
      </c>
      <c r="CY82" s="297" t="str">
        <f t="shared" ca="1" si="218"/>
        <v/>
      </c>
      <c r="CZ82" s="297" t="str">
        <f t="shared" ca="1" si="218"/>
        <v/>
      </c>
      <c r="DA82" s="297" t="str">
        <f t="shared" ca="1" si="218"/>
        <v/>
      </c>
      <c r="DB82" s="297" t="str">
        <f t="shared" ca="1" si="218"/>
        <v/>
      </c>
      <c r="DC82" s="297" t="str">
        <f t="shared" ca="1" si="218"/>
        <v/>
      </c>
      <c r="DD82" s="297" t="str">
        <f t="shared" ca="1" si="218"/>
        <v/>
      </c>
      <c r="DE82" s="297" t="str">
        <f t="shared" ca="1" si="218"/>
        <v/>
      </c>
      <c r="DF82" s="399" t="str">
        <f t="shared" ca="1" si="218"/>
        <v/>
      </c>
      <c r="DH82" s="403" t="str">
        <f t="shared" ca="1" si="207"/>
        <v/>
      </c>
      <c r="DI82" s="300" t="str">
        <f t="shared" ca="1" si="208"/>
        <v/>
      </c>
      <c r="DJ82" s="404">
        <f t="shared" ca="1" si="209"/>
        <v>0</v>
      </c>
      <c r="DK82" s="299" t="str">
        <f t="shared" ca="1" si="210"/>
        <v/>
      </c>
    </row>
    <row r="83" spans="1:115" ht="32.1" customHeight="1" x14ac:dyDescent="0.2">
      <c r="A83" s="312" t="str">
        <f t="shared" ref="A83:B102" ca="1" si="222">IF($C83&lt;&gt;0,INDIRECT("Kalkulation!"&amp;$BI83&amp;A$104,TRUE),"")</f>
        <v/>
      </c>
      <c r="B83" s="313" t="str">
        <f t="shared" ca="1" si="222"/>
        <v/>
      </c>
      <c r="C83" s="371">
        <f t="shared" ca="1" si="162"/>
        <v>0</v>
      </c>
      <c r="D83" s="361" t="str">
        <f t="shared" ref="D83:G102" ca="1" si="223">IF($C83&lt;&gt;0,INDIRECT("Kalkulation!"&amp;$BI83&amp;D$104,TRUE),"")</f>
        <v/>
      </c>
      <c r="E83" s="314" t="str">
        <f t="shared" ca="1" si="223"/>
        <v/>
      </c>
      <c r="F83" s="314" t="str">
        <f t="shared" ca="1" si="223"/>
        <v/>
      </c>
      <c r="G83" s="313" t="str">
        <f t="shared" ca="1" si="223"/>
        <v/>
      </c>
      <c r="H83" s="346" t="str">
        <f t="shared" ca="1" si="163"/>
        <v>---</v>
      </c>
      <c r="I83" s="312" t="str">
        <f t="shared" ref="I83:K102" ca="1" si="224">IF($C83&lt;&gt;0,INDIRECT("Kalkulation!"&amp;$BI83&amp;I$104,TRUE),"")</f>
        <v/>
      </c>
      <c r="J83" s="313" t="str">
        <f t="shared" ca="1" si="224"/>
        <v/>
      </c>
      <c r="K83" s="313" t="str">
        <f t="shared" ca="1" si="224"/>
        <v/>
      </c>
      <c r="L83" s="321" t="str">
        <f t="shared" ca="1" si="164"/>
        <v>---</v>
      </c>
      <c r="M83" s="457" t="str">
        <f t="shared" ca="1" si="211"/>
        <v/>
      </c>
      <c r="N83" s="316" t="str">
        <f t="shared" ref="N83:O102" ca="1" si="225">IF($C83&lt;&gt;0,INDIRECT("Kalkulation!"&amp;$BI83&amp;N$104,TRUE),"")</f>
        <v/>
      </c>
      <c r="O83" s="313" t="str">
        <f t="shared" ca="1" si="225"/>
        <v/>
      </c>
      <c r="P83" s="321" t="str">
        <f t="shared" ca="1" si="165"/>
        <v>---</v>
      </c>
      <c r="Q83" s="368" t="str">
        <f t="shared" ref="Q83:R102" ca="1" si="226">IF($C83&lt;&gt;0,INDIRECT("Kalkulation!"&amp;$BI83&amp;Q$104,TRUE),"")</f>
        <v/>
      </c>
      <c r="R83" s="317" t="str">
        <f t="shared" ca="1" si="226"/>
        <v/>
      </c>
      <c r="S83" s="321" t="str">
        <f t="shared" ca="1" si="166"/>
        <v>---</v>
      </c>
      <c r="T83" s="430" t="str">
        <f t="shared" ca="1" si="167"/>
        <v/>
      </c>
      <c r="U83" s="321" t="str">
        <f t="shared" ca="1" si="168"/>
        <v>---</v>
      </c>
      <c r="V83" s="364" t="str">
        <f t="shared" ref="V83:X102" ca="1" si="227">IF($C83&lt;&gt;0,INDIRECT("Kalkulation!"&amp;$BI83&amp;V$104,TRUE),"")</f>
        <v/>
      </c>
      <c r="W83" s="318" t="str">
        <f t="shared" ca="1" si="227"/>
        <v/>
      </c>
      <c r="X83" s="318" t="str">
        <f t="shared" ca="1" si="227"/>
        <v/>
      </c>
      <c r="Y83" s="321" t="str">
        <f t="shared" ca="1" si="169"/>
        <v>---</v>
      </c>
      <c r="Z83" s="312" t="str">
        <f t="shared" ca="1" si="170"/>
        <v/>
      </c>
      <c r="AA83" s="313" t="str">
        <f t="shared" ca="1" si="212"/>
        <v>--</v>
      </c>
      <c r="AB83" s="315" t="str">
        <f t="shared" ca="1" si="171"/>
        <v>---</v>
      </c>
      <c r="AC83" s="321" t="str">
        <f t="shared" ca="1" si="220"/>
        <v>---</v>
      </c>
      <c r="AD83" s="361" t="str">
        <f t="shared" ref="AD83:AH92" ca="1" si="228">IF($C83&lt;&gt;0,INDIRECT("Kalkulation!"&amp;$BI83&amp;AD$104,TRUE),"")</f>
        <v/>
      </c>
      <c r="AE83" s="358" t="str">
        <f t="shared" ca="1" si="228"/>
        <v/>
      </c>
      <c r="AF83" s="312" t="str">
        <f t="shared" ca="1" si="228"/>
        <v/>
      </c>
      <c r="AG83" s="313" t="str">
        <f t="shared" ca="1" si="228"/>
        <v/>
      </c>
      <c r="AH83" s="313" t="str">
        <f t="shared" ca="1" si="228"/>
        <v/>
      </c>
      <c r="AI83" s="313" t="str">
        <f t="shared" ca="1" si="172"/>
        <v/>
      </c>
      <c r="AJ83" s="319">
        <f t="shared" ca="1" si="173"/>
        <v>0</v>
      </c>
      <c r="AK83" s="321" t="str">
        <f ca="1">IF(AJ83=0,"---",(IF(((VLOOKUP(AF83,AuE_Vorgaben!G$25:H$27,2,TRUE))&gt;AJ83),"ok","?")))</f>
        <v>---</v>
      </c>
      <c r="AL83" s="312" t="str">
        <f t="shared" ref="AL83:AN102" ca="1" si="229">IF($C83&lt;&gt;0,INDIRECT("Kalkulation!"&amp;$BI83&amp;AL$104,TRUE),"")</f>
        <v/>
      </c>
      <c r="AM83" s="313" t="str">
        <f t="shared" ca="1" si="229"/>
        <v/>
      </c>
      <c r="AN83" s="313" t="str">
        <f t="shared" ca="1" si="229"/>
        <v/>
      </c>
      <c r="AO83" s="313" t="str">
        <f t="shared" ca="1" si="174"/>
        <v/>
      </c>
      <c r="AP83" s="313" t="str">
        <f t="shared" ca="1" si="175"/>
        <v/>
      </c>
      <c r="AQ83" s="313" t="str">
        <f t="shared" ref="AQ83:AR102" ca="1" si="230">IF($C83&lt;&gt;0,INDIRECT("Kalkulation!"&amp;$BI83&amp;AQ$104,TRUE),"")</f>
        <v/>
      </c>
      <c r="AR83" s="313" t="str">
        <f t="shared" ca="1" si="230"/>
        <v/>
      </c>
      <c r="AS83" s="313" t="str">
        <f t="shared" ca="1" si="176"/>
        <v/>
      </c>
      <c r="AT83" s="320">
        <f t="shared" ca="1" si="177"/>
        <v>0</v>
      </c>
      <c r="AU83" s="321" t="str">
        <f t="shared" ca="1" si="178"/>
        <v>---</v>
      </c>
      <c r="AV83" s="312" t="str">
        <f t="shared" ref="AV83:AW102" ca="1" si="231">IF($C83&lt;&gt;0,INDIRECT("Kalkulation!"&amp;$BI83&amp;AV$104,TRUE),"")</f>
        <v/>
      </c>
      <c r="AW83" s="313" t="str">
        <f t="shared" ca="1" si="231"/>
        <v/>
      </c>
      <c r="AX83" s="320" t="str">
        <f t="shared" ca="1" si="179"/>
        <v/>
      </c>
      <c r="AY83" s="321" t="str">
        <f t="shared" ca="1" si="180"/>
        <v>---</v>
      </c>
      <c r="AZ83" s="355">
        <f t="shared" ca="1" si="181"/>
        <v>0</v>
      </c>
      <c r="BA83" s="321" t="str">
        <f t="shared" ca="1" si="182"/>
        <v>---</v>
      </c>
      <c r="BB83" s="352" t="str">
        <f t="shared" ca="1" si="183"/>
        <v/>
      </c>
      <c r="BC83" s="321" t="str">
        <f t="shared" ca="1" si="213"/>
        <v>---</v>
      </c>
      <c r="BD83" s="349" t="str">
        <f t="shared" ca="1" si="184"/>
        <v/>
      </c>
      <c r="BE83" s="315" t="str">
        <f t="shared" ca="1" si="185"/>
        <v>---</v>
      </c>
      <c r="BF83" s="320" t="str">
        <f t="shared" ca="1" si="186"/>
        <v/>
      </c>
      <c r="BG83" s="321" t="str">
        <f t="shared" ca="1" si="187"/>
        <v>---</v>
      </c>
      <c r="BI83" s="379" t="s">
        <v>219</v>
      </c>
      <c r="BK83" s="393">
        <f t="shared" ca="1" si="188"/>
        <v>0</v>
      </c>
      <c r="BL83" s="381">
        <f t="shared" ca="1" si="189"/>
        <v>0</v>
      </c>
      <c r="BM83" s="381">
        <f t="shared" ca="1" si="190"/>
        <v>0</v>
      </c>
      <c r="BN83" s="381">
        <f t="shared" ca="1" si="191"/>
        <v>0</v>
      </c>
      <c r="BO83" s="381">
        <f t="shared" ca="1" si="192"/>
        <v>0</v>
      </c>
      <c r="BP83" s="397">
        <f t="shared" ca="1" si="193"/>
        <v>0</v>
      </c>
      <c r="BQ83" s="305"/>
      <c r="BR83" s="312" t="str">
        <f t="shared" ca="1" si="194"/>
        <v/>
      </c>
      <c r="BS83" s="381" t="str">
        <f t="shared" ca="1" si="195"/>
        <v/>
      </c>
      <c r="BT83" s="381" t="str">
        <f t="shared" ca="1" si="196"/>
        <v/>
      </c>
      <c r="BU83" s="397" t="str">
        <f t="shared" ca="1" si="197"/>
        <v/>
      </c>
      <c r="BV83" s="305"/>
      <c r="BW83" s="312" t="str">
        <f t="shared" ca="1" si="198"/>
        <v/>
      </c>
      <c r="BX83" s="381" t="str">
        <f t="shared" ca="1" si="199"/>
        <v/>
      </c>
      <c r="BY83" s="397" t="str">
        <f t="shared" ca="1" si="200"/>
        <v/>
      </c>
      <c r="BZ83" s="305"/>
      <c r="CA83" s="393" t="str">
        <f t="shared" ca="1" si="201"/>
        <v/>
      </c>
      <c r="CB83" s="381" t="str">
        <f t="shared" ca="1" si="202"/>
        <v/>
      </c>
      <c r="CC83" s="381" t="str">
        <f t="shared" ca="1" si="203"/>
        <v/>
      </c>
      <c r="CD83" s="147" t="str">
        <f t="shared" ca="1" si="204"/>
        <v>--</v>
      </c>
      <c r="CG83" s="312" t="s">
        <v>400</v>
      </c>
      <c r="CH83" s="382" t="e">
        <f t="shared" ca="1" si="221"/>
        <v>#DIV/0!</v>
      </c>
      <c r="CI83" s="383" t="e">
        <f t="shared" ca="1" si="161"/>
        <v>#DIV/0!</v>
      </c>
      <c r="CQ83" s="393">
        <f t="shared" ca="1" si="205"/>
        <v>0</v>
      </c>
      <c r="CR83" s="381">
        <f t="shared" ca="1" si="206"/>
        <v>0</v>
      </c>
      <c r="CS83" s="397">
        <f t="shared" ca="1" si="214"/>
        <v>0</v>
      </c>
      <c r="CU83" s="296">
        <f t="shared" ca="1" si="215"/>
        <v>0</v>
      </c>
      <c r="CV83" s="297" t="str">
        <f t="shared" ref="CV83:DF92" ca="1" si="232">IF($C83&lt;&gt;0,INDIRECT("'"&amp;Kalkulation&amp;"'!$"&amp;$BI83&amp;CV$104),"")</f>
        <v/>
      </c>
      <c r="CW83" s="297" t="str">
        <f t="shared" ca="1" si="232"/>
        <v/>
      </c>
      <c r="CX83" s="297" t="str">
        <f t="shared" ca="1" si="232"/>
        <v/>
      </c>
      <c r="CY83" s="297" t="str">
        <f t="shared" ca="1" si="232"/>
        <v/>
      </c>
      <c r="CZ83" s="297" t="str">
        <f t="shared" ca="1" si="232"/>
        <v/>
      </c>
      <c r="DA83" s="297" t="str">
        <f t="shared" ca="1" si="232"/>
        <v/>
      </c>
      <c r="DB83" s="297" t="str">
        <f t="shared" ca="1" si="232"/>
        <v/>
      </c>
      <c r="DC83" s="297" t="str">
        <f t="shared" ca="1" si="232"/>
        <v/>
      </c>
      <c r="DD83" s="297" t="str">
        <f t="shared" ca="1" si="232"/>
        <v/>
      </c>
      <c r="DE83" s="297" t="str">
        <f t="shared" ca="1" si="232"/>
        <v/>
      </c>
      <c r="DF83" s="399" t="str">
        <f t="shared" ca="1" si="232"/>
        <v/>
      </c>
      <c r="DH83" s="403" t="str">
        <f t="shared" ca="1" si="207"/>
        <v/>
      </c>
      <c r="DI83" s="300" t="str">
        <f t="shared" ca="1" si="208"/>
        <v/>
      </c>
      <c r="DJ83" s="404">
        <f t="shared" ca="1" si="209"/>
        <v>0</v>
      </c>
      <c r="DK83" s="299" t="str">
        <f t="shared" ca="1" si="210"/>
        <v/>
      </c>
    </row>
    <row r="84" spans="1:115" ht="32.1" customHeight="1" x14ac:dyDescent="0.2">
      <c r="A84" s="312" t="str">
        <f t="shared" ca="1" si="222"/>
        <v/>
      </c>
      <c r="B84" s="313" t="str">
        <f t="shared" ca="1" si="222"/>
        <v/>
      </c>
      <c r="C84" s="371">
        <f t="shared" ca="1" si="162"/>
        <v>0</v>
      </c>
      <c r="D84" s="361" t="str">
        <f t="shared" ca="1" si="223"/>
        <v/>
      </c>
      <c r="E84" s="314" t="str">
        <f t="shared" ca="1" si="223"/>
        <v/>
      </c>
      <c r="F84" s="314" t="str">
        <f t="shared" ca="1" si="223"/>
        <v/>
      </c>
      <c r="G84" s="313" t="str">
        <f t="shared" ca="1" si="223"/>
        <v/>
      </c>
      <c r="H84" s="346" t="str">
        <f t="shared" ca="1" si="163"/>
        <v>---</v>
      </c>
      <c r="I84" s="312" t="str">
        <f t="shared" ca="1" si="224"/>
        <v/>
      </c>
      <c r="J84" s="313" t="str">
        <f t="shared" ca="1" si="224"/>
        <v/>
      </c>
      <c r="K84" s="313" t="str">
        <f t="shared" ca="1" si="224"/>
        <v/>
      </c>
      <c r="L84" s="321" t="str">
        <f t="shared" ca="1" si="164"/>
        <v>---</v>
      </c>
      <c r="M84" s="457" t="str">
        <f t="shared" ca="1" si="211"/>
        <v/>
      </c>
      <c r="N84" s="316" t="str">
        <f t="shared" ca="1" si="225"/>
        <v/>
      </c>
      <c r="O84" s="313" t="str">
        <f t="shared" ca="1" si="225"/>
        <v/>
      </c>
      <c r="P84" s="321" t="str">
        <f t="shared" ca="1" si="165"/>
        <v>---</v>
      </c>
      <c r="Q84" s="368" t="str">
        <f t="shared" ca="1" si="226"/>
        <v/>
      </c>
      <c r="R84" s="317" t="str">
        <f t="shared" ca="1" si="226"/>
        <v/>
      </c>
      <c r="S84" s="321" t="str">
        <f t="shared" ca="1" si="166"/>
        <v>---</v>
      </c>
      <c r="T84" s="430" t="str">
        <f t="shared" ca="1" si="167"/>
        <v/>
      </c>
      <c r="U84" s="321" t="str">
        <f t="shared" ca="1" si="168"/>
        <v>---</v>
      </c>
      <c r="V84" s="364" t="str">
        <f t="shared" ca="1" si="227"/>
        <v/>
      </c>
      <c r="W84" s="318" t="str">
        <f t="shared" ca="1" si="227"/>
        <v/>
      </c>
      <c r="X84" s="318" t="str">
        <f t="shared" ca="1" si="227"/>
        <v/>
      </c>
      <c r="Y84" s="321" t="str">
        <f t="shared" ca="1" si="169"/>
        <v>---</v>
      </c>
      <c r="Z84" s="312" t="str">
        <f t="shared" ca="1" si="170"/>
        <v/>
      </c>
      <c r="AA84" s="313" t="str">
        <f t="shared" ca="1" si="212"/>
        <v>--</v>
      </c>
      <c r="AB84" s="315" t="str">
        <f t="shared" ca="1" si="171"/>
        <v>---</v>
      </c>
      <c r="AC84" s="321" t="str">
        <f t="shared" ca="1" si="220"/>
        <v>---</v>
      </c>
      <c r="AD84" s="361" t="str">
        <f t="shared" ca="1" si="228"/>
        <v/>
      </c>
      <c r="AE84" s="358" t="str">
        <f t="shared" ca="1" si="228"/>
        <v/>
      </c>
      <c r="AF84" s="312" t="str">
        <f t="shared" ca="1" si="228"/>
        <v/>
      </c>
      <c r="AG84" s="313" t="str">
        <f t="shared" ca="1" si="228"/>
        <v/>
      </c>
      <c r="AH84" s="313" t="str">
        <f t="shared" ca="1" si="228"/>
        <v/>
      </c>
      <c r="AI84" s="313" t="str">
        <f t="shared" ca="1" si="172"/>
        <v/>
      </c>
      <c r="AJ84" s="319">
        <f t="shared" ca="1" si="173"/>
        <v>0</v>
      </c>
      <c r="AK84" s="321" t="str">
        <f ca="1">IF(AJ84=0,"---",(IF(((VLOOKUP(AF84,AuE_Vorgaben!G$25:H$27,2,TRUE))&gt;AJ84),"ok","?")))</f>
        <v>---</v>
      </c>
      <c r="AL84" s="312" t="str">
        <f t="shared" ca="1" si="229"/>
        <v/>
      </c>
      <c r="AM84" s="313" t="str">
        <f t="shared" ca="1" si="229"/>
        <v/>
      </c>
      <c r="AN84" s="313" t="str">
        <f t="shared" ca="1" si="229"/>
        <v/>
      </c>
      <c r="AO84" s="313" t="str">
        <f t="shared" ca="1" si="174"/>
        <v/>
      </c>
      <c r="AP84" s="313" t="str">
        <f t="shared" ca="1" si="175"/>
        <v/>
      </c>
      <c r="AQ84" s="313" t="str">
        <f t="shared" ca="1" si="230"/>
        <v/>
      </c>
      <c r="AR84" s="313" t="str">
        <f t="shared" ca="1" si="230"/>
        <v/>
      </c>
      <c r="AS84" s="313" t="str">
        <f t="shared" ca="1" si="176"/>
        <v/>
      </c>
      <c r="AT84" s="320">
        <f t="shared" ca="1" si="177"/>
        <v>0</v>
      </c>
      <c r="AU84" s="321" t="str">
        <f t="shared" ca="1" si="178"/>
        <v>---</v>
      </c>
      <c r="AV84" s="312" t="str">
        <f t="shared" ca="1" si="231"/>
        <v/>
      </c>
      <c r="AW84" s="313" t="str">
        <f t="shared" ca="1" si="231"/>
        <v/>
      </c>
      <c r="AX84" s="320" t="str">
        <f t="shared" ca="1" si="179"/>
        <v/>
      </c>
      <c r="AY84" s="321" t="str">
        <f t="shared" ca="1" si="180"/>
        <v>---</v>
      </c>
      <c r="AZ84" s="355">
        <f t="shared" ca="1" si="181"/>
        <v>0</v>
      </c>
      <c r="BA84" s="321" t="str">
        <f t="shared" ca="1" si="182"/>
        <v>---</v>
      </c>
      <c r="BB84" s="352" t="str">
        <f t="shared" ca="1" si="183"/>
        <v/>
      </c>
      <c r="BC84" s="321" t="str">
        <f t="shared" ca="1" si="213"/>
        <v>---</v>
      </c>
      <c r="BD84" s="349" t="str">
        <f t="shared" ca="1" si="184"/>
        <v/>
      </c>
      <c r="BE84" s="315" t="str">
        <f t="shared" ca="1" si="185"/>
        <v>---</v>
      </c>
      <c r="BF84" s="320" t="str">
        <f t="shared" ca="1" si="186"/>
        <v/>
      </c>
      <c r="BG84" s="321" t="str">
        <f t="shared" ca="1" si="187"/>
        <v>---</v>
      </c>
      <c r="BI84" s="379" t="s">
        <v>220</v>
      </c>
      <c r="BK84" s="393">
        <f t="shared" ca="1" si="188"/>
        <v>0</v>
      </c>
      <c r="BL84" s="381">
        <f t="shared" ca="1" si="189"/>
        <v>0</v>
      </c>
      <c r="BM84" s="381">
        <f t="shared" ca="1" si="190"/>
        <v>0</v>
      </c>
      <c r="BN84" s="381">
        <f t="shared" ca="1" si="191"/>
        <v>0</v>
      </c>
      <c r="BO84" s="381">
        <f t="shared" ca="1" si="192"/>
        <v>0</v>
      </c>
      <c r="BP84" s="397">
        <f t="shared" ca="1" si="193"/>
        <v>0</v>
      </c>
      <c r="BQ84" s="305"/>
      <c r="BR84" s="312" t="str">
        <f t="shared" ca="1" si="194"/>
        <v/>
      </c>
      <c r="BS84" s="381" t="str">
        <f t="shared" ca="1" si="195"/>
        <v/>
      </c>
      <c r="BT84" s="381" t="str">
        <f t="shared" ca="1" si="196"/>
        <v/>
      </c>
      <c r="BU84" s="397" t="str">
        <f t="shared" ca="1" si="197"/>
        <v/>
      </c>
      <c r="BV84" s="305"/>
      <c r="BW84" s="312" t="str">
        <f t="shared" ca="1" si="198"/>
        <v/>
      </c>
      <c r="BX84" s="381" t="str">
        <f t="shared" ca="1" si="199"/>
        <v/>
      </c>
      <c r="BY84" s="397" t="str">
        <f t="shared" ca="1" si="200"/>
        <v/>
      </c>
      <c r="BZ84" s="305"/>
      <c r="CA84" s="393" t="str">
        <f t="shared" ca="1" si="201"/>
        <v/>
      </c>
      <c r="CB84" s="381" t="str">
        <f t="shared" ca="1" si="202"/>
        <v/>
      </c>
      <c r="CC84" s="381" t="str">
        <f t="shared" ca="1" si="203"/>
        <v/>
      </c>
      <c r="CD84" s="147" t="str">
        <f t="shared" ca="1" si="204"/>
        <v>--</v>
      </c>
      <c r="CG84" s="312" t="s">
        <v>401</v>
      </c>
      <c r="CH84" s="382" t="e">
        <f t="shared" ca="1" si="221"/>
        <v>#DIV/0!</v>
      </c>
      <c r="CI84" s="383" t="e">
        <f t="shared" ca="1" si="161"/>
        <v>#DIV/0!</v>
      </c>
      <c r="CQ84" s="393">
        <f t="shared" ca="1" si="205"/>
        <v>0</v>
      </c>
      <c r="CR84" s="381">
        <f t="shared" ca="1" si="206"/>
        <v>0</v>
      </c>
      <c r="CS84" s="397">
        <f t="shared" ca="1" si="214"/>
        <v>0</v>
      </c>
      <c r="CU84" s="296">
        <f t="shared" ca="1" si="215"/>
        <v>0</v>
      </c>
      <c r="CV84" s="297" t="str">
        <f t="shared" ca="1" si="232"/>
        <v/>
      </c>
      <c r="CW84" s="297" t="str">
        <f t="shared" ca="1" si="232"/>
        <v/>
      </c>
      <c r="CX84" s="297" t="str">
        <f t="shared" ca="1" si="232"/>
        <v/>
      </c>
      <c r="CY84" s="297" t="str">
        <f t="shared" ca="1" si="232"/>
        <v/>
      </c>
      <c r="CZ84" s="297" t="str">
        <f t="shared" ca="1" si="232"/>
        <v/>
      </c>
      <c r="DA84" s="297" t="str">
        <f t="shared" ca="1" si="232"/>
        <v/>
      </c>
      <c r="DB84" s="297" t="str">
        <f t="shared" ca="1" si="232"/>
        <v/>
      </c>
      <c r="DC84" s="297" t="str">
        <f t="shared" ca="1" si="232"/>
        <v/>
      </c>
      <c r="DD84" s="297" t="str">
        <f t="shared" ca="1" si="232"/>
        <v/>
      </c>
      <c r="DE84" s="297" t="str">
        <f t="shared" ca="1" si="232"/>
        <v/>
      </c>
      <c r="DF84" s="399" t="str">
        <f t="shared" ca="1" si="232"/>
        <v/>
      </c>
      <c r="DH84" s="403" t="str">
        <f t="shared" ca="1" si="207"/>
        <v/>
      </c>
      <c r="DI84" s="300" t="str">
        <f t="shared" ca="1" si="208"/>
        <v/>
      </c>
      <c r="DJ84" s="404">
        <f t="shared" ca="1" si="209"/>
        <v>0</v>
      </c>
      <c r="DK84" s="299" t="str">
        <f t="shared" ca="1" si="210"/>
        <v/>
      </c>
    </row>
    <row r="85" spans="1:115" ht="32.1" customHeight="1" x14ac:dyDescent="0.2">
      <c r="A85" s="312" t="str">
        <f t="shared" ca="1" si="222"/>
        <v/>
      </c>
      <c r="B85" s="313" t="str">
        <f t="shared" ca="1" si="222"/>
        <v/>
      </c>
      <c r="C85" s="371">
        <f t="shared" ca="1" si="162"/>
        <v>0</v>
      </c>
      <c r="D85" s="361" t="str">
        <f t="shared" ca="1" si="223"/>
        <v/>
      </c>
      <c r="E85" s="314" t="str">
        <f t="shared" ca="1" si="223"/>
        <v/>
      </c>
      <c r="F85" s="314" t="str">
        <f t="shared" ca="1" si="223"/>
        <v/>
      </c>
      <c r="G85" s="313" t="str">
        <f t="shared" ca="1" si="223"/>
        <v/>
      </c>
      <c r="H85" s="346" t="str">
        <f t="shared" ca="1" si="163"/>
        <v>---</v>
      </c>
      <c r="I85" s="312" t="str">
        <f t="shared" ca="1" si="224"/>
        <v/>
      </c>
      <c r="J85" s="313" t="str">
        <f t="shared" ca="1" si="224"/>
        <v/>
      </c>
      <c r="K85" s="313" t="str">
        <f t="shared" ca="1" si="224"/>
        <v/>
      </c>
      <c r="L85" s="321" t="str">
        <f t="shared" ca="1" si="164"/>
        <v>---</v>
      </c>
      <c r="M85" s="457" t="str">
        <f t="shared" ca="1" si="211"/>
        <v/>
      </c>
      <c r="N85" s="316" t="str">
        <f t="shared" ca="1" si="225"/>
        <v/>
      </c>
      <c r="O85" s="313" t="str">
        <f t="shared" ca="1" si="225"/>
        <v/>
      </c>
      <c r="P85" s="321" t="str">
        <f t="shared" ca="1" si="165"/>
        <v>---</v>
      </c>
      <c r="Q85" s="368" t="str">
        <f t="shared" ca="1" si="226"/>
        <v/>
      </c>
      <c r="R85" s="317" t="str">
        <f t="shared" ca="1" si="226"/>
        <v/>
      </c>
      <c r="S85" s="321" t="str">
        <f t="shared" ca="1" si="166"/>
        <v>---</v>
      </c>
      <c r="T85" s="430" t="str">
        <f t="shared" ca="1" si="167"/>
        <v/>
      </c>
      <c r="U85" s="321" t="str">
        <f t="shared" ca="1" si="168"/>
        <v>---</v>
      </c>
      <c r="V85" s="364" t="str">
        <f t="shared" ca="1" si="227"/>
        <v/>
      </c>
      <c r="W85" s="318" t="str">
        <f t="shared" ca="1" si="227"/>
        <v/>
      </c>
      <c r="X85" s="318" t="str">
        <f t="shared" ca="1" si="227"/>
        <v/>
      </c>
      <c r="Y85" s="321" t="str">
        <f t="shared" ca="1" si="169"/>
        <v>---</v>
      </c>
      <c r="Z85" s="312" t="str">
        <f t="shared" ca="1" si="170"/>
        <v/>
      </c>
      <c r="AA85" s="313" t="str">
        <f t="shared" ca="1" si="212"/>
        <v>--</v>
      </c>
      <c r="AB85" s="315" t="str">
        <f t="shared" ca="1" si="171"/>
        <v>---</v>
      </c>
      <c r="AC85" s="321" t="str">
        <f t="shared" ca="1" si="220"/>
        <v>---</v>
      </c>
      <c r="AD85" s="361" t="str">
        <f t="shared" ca="1" si="228"/>
        <v/>
      </c>
      <c r="AE85" s="358" t="str">
        <f t="shared" ca="1" si="228"/>
        <v/>
      </c>
      <c r="AF85" s="312" t="str">
        <f t="shared" ca="1" si="228"/>
        <v/>
      </c>
      <c r="AG85" s="313" t="str">
        <f t="shared" ca="1" si="228"/>
        <v/>
      </c>
      <c r="AH85" s="313" t="str">
        <f t="shared" ca="1" si="228"/>
        <v/>
      </c>
      <c r="AI85" s="313" t="str">
        <f t="shared" ca="1" si="172"/>
        <v/>
      </c>
      <c r="AJ85" s="319">
        <f t="shared" ca="1" si="173"/>
        <v>0</v>
      </c>
      <c r="AK85" s="321" t="str">
        <f ca="1">IF(AJ85=0,"---",(IF(((VLOOKUP(AF85,AuE_Vorgaben!G$25:H$27,2,TRUE))&gt;AJ85),"ok","?")))</f>
        <v>---</v>
      </c>
      <c r="AL85" s="312" t="str">
        <f t="shared" ca="1" si="229"/>
        <v/>
      </c>
      <c r="AM85" s="313" t="str">
        <f t="shared" ca="1" si="229"/>
        <v/>
      </c>
      <c r="AN85" s="313" t="str">
        <f t="shared" ca="1" si="229"/>
        <v/>
      </c>
      <c r="AO85" s="313" t="str">
        <f t="shared" ca="1" si="174"/>
        <v/>
      </c>
      <c r="AP85" s="313" t="str">
        <f t="shared" ca="1" si="175"/>
        <v/>
      </c>
      <c r="AQ85" s="313" t="str">
        <f t="shared" ca="1" si="230"/>
        <v/>
      </c>
      <c r="AR85" s="313" t="str">
        <f t="shared" ca="1" si="230"/>
        <v/>
      </c>
      <c r="AS85" s="313" t="str">
        <f t="shared" ca="1" si="176"/>
        <v/>
      </c>
      <c r="AT85" s="320">
        <f t="shared" ca="1" si="177"/>
        <v>0</v>
      </c>
      <c r="AU85" s="321" t="str">
        <f t="shared" ca="1" si="178"/>
        <v>---</v>
      </c>
      <c r="AV85" s="312" t="str">
        <f t="shared" ca="1" si="231"/>
        <v/>
      </c>
      <c r="AW85" s="313" t="str">
        <f t="shared" ca="1" si="231"/>
        <v/>
      </c>
      <c r="AX85" s="320" t="str">
        <f t="shared" ca="1" si="179"/>
        <v/>
      </c>
      <c r="AY85" s="321" t="str">
        <f t="shared" ca="1" si="180"/>
        <v>---</v>
      </c>
      <c r="AZ85" s="355">
        <f t="shared" ca="1" si="181"/>
        <v>0</v>
      </c>
      <c r="BA85" s="321" t="str">
        <f t="shared" ca="1" si="182"/>
        <v>---</v>
      </c>
      <c r="BB85" s="352" t="str">
        <f t="shared" ca="1" si="183"/>
        <v/>
      </c>
      <c r="BC85" s="321" t="str">
        <f t="shared" ca="1" si="213"/>
        <v>---</v>
      </c>
      <c r="BD85" s="349" t="str">
        <f t="shared" ca="1" si="184"/>
        <v/>
      </c>
      <c r="BE85" s="315" t="str">
        <f t="shared" ca="1" si="185"/>
        <v>---</v>
      </c>
      <c r="BF85" s="320" t="str">
        <f t="shared" ca="1" si="186"/>
        <v/>
      </c>
      <c r="BG85" s="321" t="str">
        <f t="shared" ca="1" si="187"/>
        <v>---</v>
      </c>
      <c r="BI85" s="379" t="s">
        <v>221</v>
      </c>
      <c r="BK85" s="393">
        <f t="shared" ca="1" si="188"/>
        <v>0</v>
      </c>
      <c r="BL85" s="381">
        <f t="shared" ca="1" si="189"/>
        <v>0</v>
      </c>
      <c r="BM85" s="381">
        <f t="shared" ca="1" si="190"/>
        <v>0</v>
      </c>
      <c r="BN85" s="381">
        <f t="shared" ca="1" si="191"/>
        <v>0</v>
      </c>
      <c r="BO85" s="381">
        <f t="shared" ca="1" si="192"/>
        <v>0</v>
      </c>
      <c r="BP85" s="397">
        <f t="shared" ca="1" si="193"/>
        <v>0</v>
      </c>
      <c r="BQ85" s="305"/>
      <c r="BR85" s="312" t="str">
        <f t="shared" ca="1" si="194"/>
        <v/>
      </c>
      <c r="BS85" s="381" t="str">
        <f t="shared" ca="1" si="195"/>
        <v/>
      </c>
      <c r="BT85" s="381" t="str">
        <f t="shared" ca="1" si="196"/>
        <v/>
      </c>
      <c r="BU85" s="397" t="str">
        <f t="shared" ca="1" si="197"/>
        <v/>
      </c>
      <c r="BV85" s="305"/>
      <c r="BW85" s="312" t="str">
        <f t="shared" ca="1" si="198"/>
        <v/>
      </c>
      <c r="BX85" s="381" t="str">
        <f t="shared" ca="1" si="199"/>
        <v/>
      </c>
      <c r="BY85" s="397" t="str">
        <f t="shared" ca="1" si="200"/>
        <v/>
      </c>
      <c r="BZ85" s="305"/>
      <c r="CA85" s="393" t="str">
        <f t="shared" ca="1" si="201"/>
        <v/>
      </c>
      <c r="CB85" s="381" t="str">
        <f t="shared" ca="1" si="202"/>
        <v/>
      </c>
      <c r="CC85" s="381" t="str">
        <f t="shared" ca="1" si="203"/>
        <v/>
      </c>
      <c r="CD85" s="147" t="str">
        <f t="shared" ca="1" si="204"/>
        <v>--</v>
      </c>
      <c r="CG85" s="312" t="s">
        <v>402</v>
      </c>
      <c r="CH85" s="382" t="e">
        <f t="shared" ca="1" si="221"/>
        <v>#DIV/0!</v>
      </c>
      <c r="CI85" s="383" t="e">
        <f t="shared" ca="1" si="161"/>
        <v>#DIV/0!</v>
      </c>
      <c r="CQ85" s="393">
        <f t="shared" ca="1" si="205"/>
        <v>0</v>
      </c>
      <c r="CR85" s="381">
        <f t="shared" ca="1" si="206"/>
        <v>0</v>
      </c>
      <c r="CS85" s="397">
        <f t="shared" ca="1" si="214"/>
        <v>0</v>
      </c>
      <c r="CU85" s="296">
        <f t="shared" ca="1" si="215"/>
        <v>0</v>
      </c>
      <c r="CV85" s="297" t="str">
        <f t="shared" ca="1" si="232"/>
        <v/>
      </c>
      <c r="CW85" s="297" t="str">
        <f t="shared" ca="1" si="232"/>
        <v/>
      </c>
      <c r="CX85" s="297" t="str">
        <f t="shared" ca="1" si="232"/>
        <v/>
      </c>
      <c r="CY85" s="297" t="str">
        <f t="shared" ca="1" si="232"/>
        <v/>
      </c>
      <c r="CZ85" s="297" t="str">
        <f t="shared" ca="1" si="232"/>
        <v/>
      </c>
      <c r="DA85" s="297" t="str">
        <f t="shared" ca="1" si="232"/>
        <v/>
      </c>
      <c r="DB85" s="297" t="str">
        <f t="shared" ca="1" si="232"/>
        <v/>
      </c>
      <c r="DC85" s="297" t="str">
        <f t="shared" ca="1" si="232"/>
        <v/>
      </c>
      <c r="DD85" s="297" t="str">
        <f t="shared" ca="1" si="232"/>
        <v/>
      </c>
      <c r="DE85" s="297" t="str">
        <f t="shared" ca="1" si="232"/>
        <v/>
      </c>
      <c r="DF85" s="399" t="str">
        <f t="shared" ca="1" si="232"/>
        <v/>
      </c>
      <c r="DH85" s="403" t="str">
        <f t="shared" ca="1" si="207"/>
        <v/>
      </c>
      <c r="DI85" s="300" t="str">
        <f t="shared" ca="1" si="208"/>
        <v/>
      </c>
      <c r="DJ85" s="404">
        <f t="shared" ca="1" si="209"/>
        <v>0</v>
      </c>
      <c r="DK85" s="299" t="str">
        <f t="shared" ca="1" si="210"/>
        <v/>
      </c>
    </row>
    <row r="86" spans="1:115" ht="32.1" customHeight="1" thickBot="1" x14ac:dyDescent="0.25">
      <c r="A86" s="312" t="str">
        <f t="shared" ca="1" si="222"/>
        <v/>
      </c>
      <c r="B86" s="313" t="str">
        <f t="shared" ca="1" si="222"/>
        <v/>
      </c>
      <c r="C86" s="371">
        <f t="shared" ca="1" si="162"/>
        <v>0</v>
      </c>
      <c r="D86" s="361" t="str">
        <f t="shared" ca="1" si="223"/>
        <v/>
      </c>
      <c r="E86" s="314" t="str">
        <f t="shared" ca="1" si="223"/>
        <v/>
      </c>
      <c r="F86" s="314" t="str">
        <f t="shared" ca="1" si="223"/>
        <v/>
      </c>
      <c r="G86" s="313" t="str">
        <f t="shared" ca="1" si="223"/>
        <v/>
      </c>
      <c r="H86" s="346" t="str">
        <f t="shared" ca="1" si="163"/>
        <v>---</v>
      </c>
      <c r="I86" s="312" t="str">
        <f t="shared" ca="1" si="224"/>
        <v/>
      </c>
      <c r="J86" s="313" t="str">
        <f t="shared" ca="1" si="224"/>
        <v/>
      </c>
      <c r="K86" s="313" t="str">
        <f t="shared" ca="1" si="224"/>
        <v/>
      </c>
      <c r="L86" s="321" t="str">
        <f t="shared" ca="1" si="164"/>
        <v>---</v>
      </c>
      <c r="M86" s="457" t="str">
        <f t="shared" ca="1" si="211"/>
        <v/>
      </c>
      <c r="N86" s="316" t="str">
        <f t="shared" ca="1" si="225"/>
        <v/>
      </c>
      <c r="O86" s="313" t="str">
        <f t="shared" ca="1" si="225"/>
        <v/>
      </c>
      <c r="P86" s="321" t="str">
        <f t="shared" ca="1" si="165"/>
        <v>---</v>
      </c>
      <c r="Q86" s="368" t="str">
        <f t="shared" ca="1" si="226"/>
        <v/>
      </c>
      <c r="R86" s="317" t="str">
        <f t="shared" ca="1" si="226"/>
        <v/>
      </c>
      <c r="S86" s="321" t="str">
        <f t="shared" ca="1" si="166"/>
        <v>---</v>
      </c>
      <c r="T86" s="430" t="str">
        <f t="shared" ca="1" si="167"/>
        <v/>
      </c>
      <c r="U86" s="321" t="str">
        <f t="shared" ca="1" si="168"/>
        <v>---</v>
      </c>
      <c r="V86" s="364" t="str">
        <f t="shared" ca="1" si="227"/>
        <v/>
      </c>
      <c r="W86" s="318" t="str">
        <f t="shared" ca="1" si="227"/>
        <v/>
      </c>
      <c r="X86" s="318" t="str">
        <f t="shared" ca="1" si="227"/>
        <v/>
      </c>
      <c r="Y86" s="321" t="str">
        <f t="shared" ca="1" si="169"/>
        <v>---</v>
      </c>
      <c r="Z86" s="312" t="str">
        <f t="shared" ca="1" si="170"/>
        <v/>
      </c>
      <c r="AA86" s="313" t="str">
        <f t="shared" ca="1" si="212"/>
        <v>--</v>
      </c>
      <c r="AB86" s="315" t="str">
        <f t="shared" ca="1" si="171"/>
        <v>---</v>
      </c>
      <c r="AC86" s="321" t="str">
        <f t="shared" ca="1" si="220"/>
        <v>---</v>
      </c>
      <c r="AD86" s="361" t="str">
        <f t="shared" ca="1" si="228"/>
        <v/>
      </c>
      <c r="AE86" s="358" t="str">
        <f t="shared" ca="1" si="228"/>
        <v/>
      </c>
      <c r="AF86" s="312" t="str">
        <f t="shared" ca="1" si="228"/>
        <v/>
      </c>
      <c r="AG86" s="313" t="str">
        <f t="shared" ca="1" si="228"/>
        <v/>
      </c>
      <c r="AH86" s="313" t="str">
        <f t="shared" ca="1" si="228"/>
        <v/>
      </c>
      <c r="AI86" s="313" t="str">
        <f t="shared" ca="1" si="172"/>
        <v/>
      </c>
      <c r="AJ86" s="319">
        <f t="shared" ca="1" si="173"/>
        <v>0</v>
      </c>
      <c r="AK86" s="321" t="str">
        <f ca="1">IF(AJ86=0,"---",(IF(((VLOOKUP(AF86,AuE_Vorgaben!G$25:H$27,2,TRUE))&gt;AJ86),"ok","?")))</f>
        <v>---</v>
      </c>
      <c r="AL86" s="312" t="str">
        <f t="shared" ca="1" si="229"/>
        <v/>
      </c>
      <c r="AM86" s="313" t="str">
        <f t="shared" ca="1" si="229"/>
        <v/>
      </c>
      <c r="AN86" s="313" t="str">
        <f t="shared" ca="1" si="229"/>
        <v/>
      </c>
      <c r="AO86" s="313" t="str">
        <f t="shared" ca="1" si="174"/>
        <v/>
      </c>
      <c r="AP86" s="313" t="str">
        <f t="shared" ca="1" si="175"/>
        <v/>
      </c>
      <c r="AQ86" s="313" t="str">
        <f t="shared" ca="1" si="230"/>
        <v/>
      </c>
      <c r="AR86" s="313" t="str">
        <f t="shared" ca="1" si="230"/>
        <v/>
      </c>
      <c r="AS86" s="313" t="str">
        <f t="shared" ca="1" si="176"/>
        <v/>
      </c>
      <c r="AT86" s="320">
        <f t="shared" ca="1" si="177"/>
        <v>0</v>
      </c>
      <c r="AU86" s="321" t="str">
        <f t="shared" ca="1" si="178"/>
        <v>---</v>
      </c>
      <c r="AV86" s="312" t="str">
        <f t="shared" ca="1" si="231"/>
        <v/>
      </c>
      <c r="AW86" s="313" t="str">
        <f t="shared" ca="1" si="231"/>
        <v/>
      </c>
      <c r="AX86" s="320" t="str">
        <f t="shared" ca="1" si="179"/>
        <v/>
      </c>
      <c r="AY86" s="321" t="str">
        <f t="shared" ca="1" si="180"/>
        <v>---</v>
      </c>
      <c r="AZ86" s="355">
        <f t="shared" ca="1" si="181"/>
        <v>0</v>
      </c>
      <c r="BA86" s="321" t="str">
        <f t="shared" ca="1" si="182"/>
        <v>---</v>
      </c>
      <c r="BB86" s="352" t="str">
        <f t="shared" ca="1" si="183"/>
        <v/>
      </c>
      <c r="BC86" s="321" t="str">
        <f t="shared" ca="1" si="213"/>
        <v>---</v>
      </c>
      <c r="BD86" s="349" t="str">
        <f t="shared" ca="1" si="184"/>
        <v/>
      </c>
      <c r="BE86" s="315" t="str">
        <f t="shared" ca="1" si="185"/>
        <v>---</v>
      </c>
      <c r="BF86" s="320" t="str">
        <f t="shared" ca="1" si="186"/>
        <v/>
      </c>
      <c r="BG86" s="321" t="str">
        <f t="shared" ca="1" si="187"/>
        <v>---</v>
      </c>
      <c r="BI86" s="379" t="s">
        <v>222</v>
      </c>
      <c r="BK86" s="393">
        <f t="shared" ca="1" si="188"/>
        <v>0</v>
      </c>
      <c r="BL86" s="381">
        <f t="shared" ca="1" si="189"/>
        <v>0</v>
      </c>
      <c r="BM86" s="381">
        <f t="shared" ca="1" si="190"/>
        <v>0</v>
      </c>
      <c r="BN86" s="381">
        <f t="shared" ca="1" si="191"/>
        <v>0</v>
      </c>
      <c r="BO86" s="381">
        <f t="shared" ca="1" si="192"/>
        <v>0</v>
      </c>
      <c r="BP86" s="397">
        <f t="shared" ca="1" si="193"/>
        <v>0</v>
      </c>
      <c r="BQ86" s="305"/>
      <c r="BR86" s="312" t="str">
        <f t="shared" ca="1" si="194"/>
        <v/>
      </c>
      <c r="BS86" s="381" t="str">
        <f t="shared" ca="1" si="195"/>
        <v/>
      </c>
      <c r="BT86" s="381" t="str">
        <f t="shared" ca="1" si="196"/>
        <v/>
      </c>
      <c r="BU86" s="397" t="str">
        <f t="shared" ca="1" si="197"/>
        <v/>
      </c>
      <c r="BV86" s="305"/>
      <c r="BW86" s="312" t="str">
        <f t="shared" ca="1" si="198"/>
        <v/>
      </c>
      <c r="BX86" s="381" t="str">
        <f t="shared" ca="1" si="199"/>
        <v/>
      </c>
      <c r="BY86" s="397" t="str">
        <f t="shared" ca="1" si="200"/>
        <v/>
      </c>
      <c r="BZ86" s="305"/>
      <c r="CA86" s="393" t="str">
        <f t="shared" ca="1" si="201"/>
        <v/>
      </c>
      <c r="CB86" s="381" t="str">
        <f t="shared" ca="1" si="202"/>
        <v/>
      </c>
      <c r="CC86" s="381" t="str">
        <f t="shared" ca="1" si="203"/>
        <v/>
      </c>
      <c r="CD86" s="147" t="str">
        <f t="shared" ca="1" si="204"/>
        <v>--</v>
      </c>
      <c r="CG86" s="322" t="s">
        <v>403</v>
      </c>
      <c r="CH86" s="384" t="e">
        <f t="shared" ca="1" si="221"/>
        <v>#DIV/0!</v>
      </c>
      <c r="CI86" s="385" t="e">
        <f t="shared" ca="1" si="161"/>
        <v>#DIV/0!</v>
      </c>
      <c r="CQ86" s="393">
        <f t="shared" ca="1" si="205"/>
        <v>0</v>
      </c>
      <c r="CR86" s="381">
        <f t="shared" ca="1" si="206"/>
        <v>0</v>
      </c>
      <c r="CS86" s="397">
        <f t="shared" ca="1" si="214"/>
        <v>0</v>
      </c>
      <c r="CU86" s="296">
        <f t="shared" ca="1" si="215"/>
        <v>0</v>
      </c>
      <c r="CV86" s="297" t="str">
        <f t="shared" ca="1" si="232"/>
        <v/>
      </c>
      <c r="CW86" s="297" t="str">
        <f t="shared" ca="1" si="232"/>
        <v/>
      </c>
      <c r="CX86" s="297" t="str">
        <f t="shared" ca="1" si="232"/>
        <v/>
      </c>
      <c r="CY86" s="297" t="str">
        <f t="shared" ca="1" si="232"/>
        <v/>
      </c>
      <c r="CZ86" s="297" t="str">
        <f t="shared" ca="1" si="232"/>
        <v/>
      </c>
      <c r="DA86" s="297" t="str">
        <f t="shared" ca="1" si="232"/>
        <v/>
      </c>
      <c r="DB86" s="297" t="str">
        <f t="shared" ca="1" si="232"/>
        <v/>
      </c>
      <c r="DC86" s="297" t="str">
        <f t="shared" ca="1" si="232"/>
        <v/>
      </c>
      <c r="DD86" s="297" t="str">
        <f t="shared" ca="1" si="232"/>
        <v/>
      </c>
      <c r="DE86" s="297" t="str">
        <f t="shared" ca="1" si="232"/>
        <v/>
      </c>
      <c r="DF86" s="399" t="str">
        <f t="shared" ca="1" si="232"/>
        <v/>
      </c>
      <c r="DH86" s="403" t="str">
        <f t="shared" ca="1" si="207"/>
        <v/>
      </c>
      <c r="DI86" s="300" t="str">
        <f t="shared" ca="1" si="208"/>
        <v/>
      </c>
      <c r="DJ86" s="404">
        <f t="shared" ca="1" si="209"/>
        <v>0</v>
      </c>
      <c r="DK86" s="299" t="str">
        <f t="shared" ca="1" si="210"/>
        <v/>
      </c>
    </row>
    <row r="87" spans="1:115" ht="32.1" customHeight="1" thickTop="1" x14ac:dyDescent="0.2">
      <c r="A87" s="312" t="str">
        <f t="shared" ca="1" si="222"/>
        <v/>
      </c>
      <c r="B87" s="313" t="str">
        <f t="shared" ca="1" si="222"/>
        <v/>
      </c>
      <c r="C87" s="371">
        <f t="shared" ca="1" si="162"/>
        <v>0</v>
      </c>
      <c r="D87" s="361" t="str">
        <f t="shared" ca="1" si="223"/>
        <v/>
      </c>
      <c r="E87" s="314" t="str">
        <f t="shared" ca="1" si="223"/>
        <v/>
      </c>
      <c r="F87" s="314" t="str">
        <f t="shared" ca="1" si="223"/>
        <v/>
      </c>
      <c r="G87" s="313" t="str">
        <f t="shared" ca="1" si="223"/>
        <v/>
      </c>
      <c r="H87" s="346" t="str">
        <f t="shared" ca="1" si="163"/>
        <v>---</v>
      </c>
      <c r="I87" s="312" t="str">
        <f t="shared" ca="1" si="224"/>
        <v/>
      </c>
      <c r="J87" s="313" t="str">
        <f t="shared" ca="1" si="224"/>
        <v/>
      </c>
      <c r="K87" s="313" t="str">
        <f t="shared" ca="1" si="224"/>
        <v/>
      </c>
      <c r="L87" s="321" t="str">
        <f t="shared" ca="1" si="164"/>
        <v>---</v>
      </c>
      <c r="M87" s="457" t="str">
        <f t="shared" ca="1" si="211"/>
        <v/>
      </c>
      <c r="N87" s="316" t="str">
        <f t="shared" ca="1" si="225"/>
        <v/>
      </c>
      <c r="O87" s="313" t="str">
        <f t="shared" ca="1" si="225"/>
        <v/>
      </c>
      <c r="P87" s="321" t="str">
        <f t="shared" ca="1" si="165"/>
        <v>---</v>
      </c>
      <c r="Q87" s="368" t="str">
        <f t="shared" ca="1" si="226"/>
        <v/>
      </c>
      <c r="R87" s="317" t="str">
        <f t="shared" ca="1" si="226"/>
        <v/>
      </c>
      <c r="S87" s="321" t="str">
        <f t="shared" ca="1" si="166"/>
        <v>---</v>
      </c>
      <c r="T87" s="430" t="str">
        <f t="shared" ca="1" si="167"/>
        <v/>
      </c>
      <c r="U87" s="321" t="str">
        <f t="shared" ca="1" si="168"/>
        <v>---</v>
      </c>
      <c r="V87" s="364" t="str">
        <f t="shared" ca="1" si="227"/>
        <v/>
      </c>
      <c r="W87" s="318" t="str">
        <f t="shared" ca="1" si="227"/>
        <v/>
      </c>
      <c r="X87" s="318" t="str">
        <f t="shared" ca="1" si="227"/>
        <v/>
      </c>
      <c r="Y87" s="321" t="str">
        <f t="shared" ca="1" si="169"/>
        <v>---</v>
      </c>
      <c r="Z87" s="312" t="str">
        <f t="shared" ca="1" si="170"/>
        <v/>
      </c>
      <c r="AA87" s="313" t="str">
        <f t="shared" ca="1" si="212"/>
        <v>--</v>
      </c>
      <c r="AB87" s="315" t="str">
        <f t="shared" ca="1" si="171"/>
        <v>---</v>
      </c>
      <c r="AC87" s="321" t="str">
        <f t="shared" ca="1" si="220"/>
        <v>---</v>
      </c>
      <c r="AD87" s="361" t="str">
        <f t="shared" ca="1" si="228"/>
        <v/>
      </c>
      <c r="AE87" s="358" t="str">
        <f t="shared" ca="1" si="228"/>
        <v/>
      </c>
      <c r="AF87" s="312" t="str">
        <f t="shared" ca="1" si="228"/>
        <v/>
      </c>
      <c r="AG87" s="313" t="str">
        <f t="shared" ca="1" si="228"/>
        <v/>
      </c>
      <c r="AH87" s="313" t="str">
        <f t="shared" ca="1" si="228"/>
        <v/>
      </c>
      <c r="AI87" s="313" t="str">
        <f t="shared" ca="1" si="172"/>
        <v/>
      </c>
      <c r="AJ87" s="319">
        <f t="shared" ca="1" si="173"/>
        <v>0</v>
      </c>
      <c r="AK87" s="321" t="str">
        <f ca="1">IF(AJ87=0,"---",(IF(((VLOOKUP(AF87,AuE_Vorgaben!G$25:H$27,2,TRUE))&gt;AJ87),"ok","?")))</f>
        <v>---</v>
      </c>
      <c r="AL87" s="312" t="str">
        <f t="shared" ca="1" si="229"/>
        <v/>
      </c>
      <c r="AM87" s="313" t="str">
        <f t="shared" ca="1" si="229"/>
        <v/>
      </c>
      <c r="AN87" s="313" t="str">
        <f t="shared" ca="1" si="229"/>
        <v/>
      </c>
      <c r="AO87" s="313" t="str">
        <f t="shared" ca="1" si="174"/>
        <v/>
      </c>
      <c r="AP87" s="313" t="str">
        <f t="shared" ca="1" si="175"/>
        <v/>
      </c>
      <c r="AQ87" s="313" t="str">
        <f t="shared" ca="1" si="230"/>
        <v/>
      </c>
      <c r="AR87" s="313" t="str">
        <f t="shared" ca="1" si="230"/>
        <v/>
      </c>
      <c r="AS87" s="313" t="str">
        <f t="shared" ca="1" si="176"/>
        <v/>
      </c>
      <c r="AT87" s="320">
        <f t="shared" ca="1" si="177"/>
        <v>0</v>
      </c>
      <c r="AU87" s="321" t="str">
        <f t="shared" ca="1" si="178"/>
        <v>---</v>
      </c>
      <c r="AV87" s="312" t="str">
        <f t="shared" ca="1" si="231"/>
        <v/>
      </c>
      <c r="AW87" s="313" t="str">
        <f t="shared" ca="1" si="231"/>
        <v/>
      </c>
      <c r="AX87" s="320" t="str">
        <f t="shared" ca="1" si="179"/>
        <v/>
      </c>
      <c r="AY87" s="321" t="str">
        <f t="shared" ca="1" si="180"/>
        <v>---</v>
      </c>
      <c r="AZ87" s="355">
        <f t="shared" ca="1" si="181"/>
        <v>0</v>
      </c>
      <c r="BA87" s="321" t="str">
        <f t="shared" ca="1" si="182"/>
        <v>---</v>
      </c>
      <c r="BB87" s="352" t="str">
        <f t="shared" ca="1" si="183"/>
        <v/>
      </c>
      <c r="BC87" s="321" t="str">
        <f t="shared" ca="1" si="213"/>
        <v>---</v>
      </c>
      <c r="BD87" s="349" t="str">
        <f t="shared" ca="1" si="184"/>
        <v/>
      </c>
      <c r="BE87" s="315" t="str">
        <f t="shared" ca="1" si="185"/>
        <v>---</v>
      </c>
      <c r="BF87" s="320" t="str">
        <f t="shared" ca="1" si="186"/>
        <v/>
      </c>
      <c r="BG87" s="321" t="str">
        <f t="shared" ca="1" si="187"/>
        <v>---</v>
      </c>
      <c r="BI87" s="379" t="s">
        <v>223</v>
      </c>
      <c r="BK87" s="393">
        <f t="shared" ca="1" si="188"/>
        <v>0</v>
      </c>
      <c r="BL87" s="381">
        <f t="shared" ca="1" si="189"/>
        <v>0</v>
      </c>
      <c r="BM87" s="381">
        <f t="shared" ca="1" si="190"/>
        <v>0</v>
      </c>
      <c r="BN87" s="381">
        <f t="shared" ca="1" si="191"/>
        <v>0</v>
      </c>
      <c r="BO87" s="381">
        <f t="shared" ca="1" si="192"/>
        <v>0</v>
      </c>
      <c r="BP87" s="397">
        <f t="shared" ca="1" si="193"/>
        <v>0</v>
      </c>
      <c r="BQ87" s="305"/>
      <c r="BR87" s="312" t="str">
        <f t="shared" ca="1" si="194"/>
        <v/>
      </c>
      <c r="BS87" s="381" t="str">
        <f t="shared" ca="1" si="195"/>
        <v/>
      </c>
      <c r="BT87" s="381" t="str">
        <f t="shared" ca="1" si="196"/>
        <v/>
      </c>
      <c r="BU87" s="397" t="str">
        <f t="shared" ca="1" si="197"/>
        <v/>
      </c>
      <c r="BV87" s="305"/>
      <c r="BW87" s="312" t="str">
        <f t="shared" ca="1" si="198"/>
        <v/>
      </c>
      <c r="BX87" s="381" t="str">
        <f t="shared" ca="1" si="199"/>
        <v/>
      </c>
      <c r="BY87" s="397" t="str">
        <f t="shared" ca="1" si="200"/>
        <v/>
      </c>
      <c r="BZ87" s="305"/>
      <c r="CA87" s="393" t="str">
        <f t="shared" ca="1" si="201"/>
        <v/>
      </c>
      <c r="CB87" s="381" t="str">
        <f t="shared" ca="1" si="202"/>
        <v/>
      </c>
      <c r="CC87" s="381" t="str">
        <f t="shared" ca="1" si="203"/>
        <v/>
      </c>
      <c r="CD87" s="147" t="str">
        <f t="shared" ca="1" si="204"/>
        <v>--</v>
      </c>
      <c r="CQ87" s="393">
        <f t="shared" ca="1" si="205"/>
        <v>0</v>
      </c>
      <c r="CR87" s="381">
        <f t="shared" ca="1" si="206"/>
        <v>0</v>
      </c>
      <c r="CS87" s="397">
        <f t="shared" ca="1" si="214"/>
        <v>0</v>
      </c>
      <c r="CU87" s="296">
        <f t="shared" ca="1" si="215"/>
        <v>0</v>
      </c>
      <c r="CV87" s="297" t="str">
        <f t="shared" ca="1" si="232"/>
        <v/>
      </c>
      <c r="CW87" s="297" t="str">
        <f t="shared" ca="1" si="232"/>
        <v/>
      </c>
      <c r="CX87" s="297" t="str">
        <f t="shared" ca="1" si="232"/>
        <v/>
      </c>
      <c r="CY87" s="297" t="str">
        <f t="shared" ca="1" si="232"/>
        <v/>
      </c>
      <c r="CZ87" s="297" t="str">
        <f t="shared" ca="1" si="232"/>
        <v/>
      </c>
      <c r="DA87" s="297" t="str">
        <f t="shared" ca="1" si="232"/>
        <v/>
      </c>
      <c r="DB87" s="297" t="str">
        <f t="shared" ca="1" si="232"/>
        <v/>
      </c>
      <c r="DC87" s="297" t="str">
        <f t="shared" ca="1" si="232"/>
        <v/>
      </c>
      <c r="DD87" s="297" t="str">
        <f t="shared" ca="1" si="232"/>
        <v/>
      </c>
      <c r="DE87" s="297" t="str">
        <f t="shared" ca="1" si="232"/>
        <v/>
      </c>
      <c r="DF87" s="399" t="str">
        <f t="shared" ca="1" si="232"/>
        <v/>
      </c>
      <c r="DH87" s="403" t="str">
        <f t="shared" ca="1" si="207"/>
        <v/>
      </c>
      <c r="DI87" s="300" t="str">
        <f t="shared" ca="1" si="208"/>
        <v/>
      </c>
      <c r="DJ87" s="404">
        <f t="shared" ca="1" si="209"/>
        <v>0</v>
      </c>
      <c r="DK87" s="299" t="str">
        <f t="shared" ca="1" si="210"/>
        <v/>
      </c>
    </row>
    <row r="88" spans="1:115" ht="32.1" customHeight="1" x14ac:dyDescent="0.2">
      <c r="A88" s="312" t="str">
        <f t="shared" ca="1" si="222"/>
        <v/>
      </c>
      <c r="B88" s="313" t="str">
        <f t="shared" ca="1" si="222"/>
        <v/>
      </c>
      <c r="C88" s="371">
        <f t="shared" ca="1" si="162"/>
        <v>0</v>
      </c>
      <c r="D88" s="361" t="str">
        <f t="shared" ca="1" si="223"/>
        <v/>
      </c>
      <c r="E88" s="314" t="str">
        <f t="shared" ca="1" si="223"/>
        <v/>
      </c>
      <c r="F88" s="314" t="str">
        <f t="shared" ca="1" si="223"/>
        <v/>
      </c>
      <c r="G88" s="313" t="str">
        <f t="shared" ca="1" si="223"/>
        <v/>
      </c>
      <c r="H88" s="346" t="str">
        <f t="shared" ca="1" si="163"/>
        <v>---</v>
      </c>
      <c r="I88" s="312" t="str">
        <f t="shared" ca="1" si="224"/>
        <v/>
      </c>
      <c r="J88" s="313" t="str">
        <f t="shared" ca="1" si="224"/>
        <v/>
      </c>
      <c r="K88" s="313" t="str">
        <f t="shared" ca="1" si="224"/>
        <v/>
      </c>
      <c r="L88" s="321" t="str">
        <f t="shared" ca="1" si="164"/>
        <v>---</v>
      </c>
      <c r="M88" s="457" t="str">
        <f t="shared" ca="1" si="211"/>
        <v/>
      </c>
      <c r="N88" s="316" t="str">
        <f t="shared" ca="1" si="225"/>
        <v/>
      </c>
      <c r="O88" s="313" t="str">
        <f t="shared" ca="1" si="225"/>
        <v/>
      </c>
      <c r="P88" s="321" t="str">
        <f t="shared" ca="1" si="165"/>
        <v>---</v>
      </c>
      <c r="Q88" s="368" t="str">
        <f t="shared" ca="1" si="226"/>
        <v/>
      </c>
      <c r="R88" s="317" t="str">
        <f t="shared" ca="1" si="226"/>
        <v/>
      </c>
      <c r="S88" s="321" t="str">
        <f t="shared" ca="1" si="166"/>
        <v>---</v>
      </c>
      <c r="T88" s="430" t="str">
        <f t="shared" ca="1" si="167"/>
        <v/>
      </c>
      <c r="U88" s="321" t="str">
        <f t="shared" ca="1" si="168"/>
        <v>---</v>
      </c>
      <c r="V88" s="364" t="str">
        <f t="shared" ca="1" si="227"/>
        <v/>
      </c>
      <c r="W88" s="318" t="str">
        <f t="shared" ca="1" si="227"/>
        <v/>
      </c>
      <c r="X88" s="318" t="str">
        <f t="shared" ca="1" si="227"/>
        <v/>
      </c>
      <c r="Y88" s="321" t="str">
        <f t="shared" ca="1" si="169"/>
        <v>---</v>
      </c>
      <c r="Z88" s="312" t="str">
        <f t="shared" ca="1" si="170"/>
        <v/>
      </c>
      <c r="AA88" s="313" t="str">
        <f t="shared" ca="1" si="212"/>
        <v>--</v>
      </c>
      <c r="AB88" s="315" t="str">
        <f t="shared" ca="1" si="171"/>
        <v>---</v>
      </c>
      <c r="AC88" s="321" t="str">
        <f t="shared" ca="1" si="220"/>
        <v>---</v>
      </c>
      <c r="AD88" s="361" t="str">
        <f t="shared" ca="1" si="228"/>
        <v/>
      </c>
      <c r="AE88" s="358" t="str">
        <f t="shared" ca="1" si="228"/>
        <v/>
      </c>
      <c r="AF88" s="312" t="str">
        <f t="shared" ca="1" si="228"/>
        <v/>
      </c>
      <c r="AG88" s="313" t="str">
        <f t="shared" ca="1" si="228"/>
        <v/>
      </c>
      <c r="AH88" s="313" t="str">
        <f t="shared" ca="1" si="228"/>
        <v/>
      </c>
      <c r="AI88" s="313" t="str">
        <f t="shared" ca="1" si="172"/>
        <v/>
      </c>
      <c r="AJ88" s="319">
        <f t="shared" ca="1" si="173"/>
        <v>0</v>
      </c>
      <c r="AK88" s="321" t="str">
        <f ca="1">IF(AJ88=0,"---",(IF(((VLOOKUP(AF88,AuE_Vorgaben!G$25:H$27,2,TRUE))&gt;AJ88),"ok","?")))</f>
        <v>---</v>
      </c>
      <c r="AL88" s="312" t="str">
        <f t="shared" ca="1" si="229"/>
        <v/>
      </c>
      <c r="AM88" s="313" t="str">
        <f t="shared" ca="1" si="229"/>
        <v/>
      </c>
      <c r="AN88" s="313" t="str">
        <f t="shared" ca="1" si="229"/>
        <v/>
      </c>
      <c r="AO88" s="313" t="str">
        <f t="shared" ca="1" si="174"/>
        <v/>
      </c>
      <c r="AP88" s="313" t="str">
        <f t="shared" ca="1" si="175"/>
        <v/>
      </c>
      <c r="AQ88" s="313" t="str">
        <f t="shared" ca="1" si="230"/>
        <v/>
      </c>
      <c r="AR88" s="313" t="str">
        <f t="shared" ca="1" si="230"/>
        <v/>
      </c>
      <c r="AS88" s="313" t="str">
        <f t="shared" ca="1" si="176"/>
        <v/>
      </c>
      <c r="AT88" s="320">
        <f t="shared" ca="1" si="177"/>
        <v>0</v>
      </c>
      <c r="AU88" s="321" t="str">
        <f t="shared" ca="1" si="178"/>
        <v>---</v>
      </c>
      <c r="AV88" s="312" t="str">
        <f t="shared" ca="1" si="231"/>
        <v/>
      </c>
      <c r="AW88" s="313" t="str">
        <f t="shared" ca="1" si="231"/>
        <v/>
      </c>
      <c r="AX88" s="320" t="str">
        <f t="shared" ca="1" si="179"/>
        <v/>
      </c>
      <c r="AY88" s="321" t="str">
        <f t="shared" ca="1" si="180"/>
        <v>---</v>
      </c>
      <c r="AZ88" s="355">
        <f t="shared" ca="1" si="181"/>
        <v>0</v>
      </c>
      <c r="BA88" s="321" t="str">
        <f t="shared" ca="1" si="182"/>
        <v>---</v>
      </c>
      <c r="BB88" s="352" t="str">
        <f t="shared" ca="1" si="183"/>
        <v/>
      </c>
      <c r="BC88" s="321" t="str">
        <f t="shared" ca="1" si="213"/>
        <v>---</v>
      </c>
      <c r="BD88" s="349" t="str">
        <f t="shared" ca="1" si="184"/>
        <v/>
      </c>
      <c r="BE88" s="315" t="str">
        <f t="shared" ca="1" si="185"/>
        <v>---</v>
      </c>
      <c r="BF88" s="320" t="str">
        <f t="shared" ca="1" si="186"/>
        <v/>
      </c>
      <c r="BG88" s="321" t="str">
        <f t="shared" ca="1" si="187"/>
        <v>---</v>
      </c>
      <c r="BI88" s="379" t="s">
        <v>224</v>
      </c>
      <c r="BK88" s="393">
        <f t="shared" ca="1" si="188"/>
        <v>0</v>
      </c>
      <c r="BL88" s="381">
        <f t="shared" ca="1" si="189"/>
        <v>0</v>
      </c>
      <c r="BM88" s="381">
        <f t="shared" ca="1" si="190"/>
        <v>0</v>
      </c>
      <c r="BN88" s="381">
        <f t="shared" ca="1" si="191"/>
        <v>0</v>
      </c>
      <c r="BO88" s="381">
        <f t="shared" ca="1" si="192"/>
        <v>0</v>
      </c>
      <c r="BP88" s="397">
        <f t="shared" ca="1" si="193"/>
        <v>0</v>
      </c>
      <c r="BQ88" s="305"/>
      <c r="BR88" s="312" t="str">
        <f t="shared" ca="1" si="194"/>
        <v/>
      </c>
      <c r="BS88" s="381" t="str">
        <f t="shared" ca="1" si="195"/>
        <v/>
      </c>
      <c r="BT88" s="381" t="str">
        <f t="shared" ca="1" si="196"/>
        <v/>
      </c>
      <c r="BU88" s="397" t="str">
        <f t="shared" ca="1" si="197"/>
        <v/>
      </c>
      <c r="BV88" s="305"/>
      <c r="BW88" s="312" t="str">
        <f t="shared" ca="1" si="198"/>
        <v/>
      </c>
      <c r="BX88" s="381" t="str">
        <f t="shared" ca="1" si="199"/>
        <v/>
      </c>
      <c r="BY88" s="397" t="str">
        <f t="shared" ca="1" si="200"/>
        <v/>
      </c>
      <c r="BZ88" s="305"/>
      <c r="CA88" s="393" t="str">
        <f t="shared" ca="1" si="201"/>
        <v/>
      </c>
      <c r="CB88" s="381" t="str">
        <f t="shared" ca="1" si="202"/>
        <v/>
      </c>
      <c r="CC88" s="381" t="str">
        <f t="shared" ca="1" si="203"/>
        <v/>
      </c>
      <c r="CD88" s="147" t="str">
        <f t="shared" ca="1" si="204"/>
        <v>--</v>
      </c>
      <c r="CQ88" s="393">
        <f t="shared" ca="1" si="205"/>
        <v>0</v>
      </c>
      <c r="CR88" s="381">
        <f t="shared" ca="1" si="206"/>
        <v>0</v>
      </c>
      <c r="CS88" s="397">
        <f t="shared" ca="1" si="214"/>
        <v>0</v>
      </c>
      <c r="CU88" s="296">
        <f t="shared" ca="1" si="215"/>
        <v>0</v>
      </c>
      <c r="CV88" s="297" t="str">
        <f t="shared" ca="1" si="232"/>
        <v/>
      </c>
      <c r="CW88" s="297" t="str">
        <f t="shared" ca="1" si="232"/>
        <v/>
      </c>
      <c r="CX88" s="297" t="str">
        <f t="shared" ca="1" si="232"/>
        <v/>
      </c>
      <c r="CY88" s="297" t="str">
        <f t="shared" ca="1" si="232"/>
        <v/>
      </c>
      <c r="CZ88" s="297" t="str">
        <f t="shared" ca="1" si="232"/>
        <v/>
      </c>
      <c r="DA88" s="297" t="str">
        <f t="shared" ca="1" si="232"/>
        <v/>
      </c>
      <c r="DB88" s="297" t="str">
        <f t="shared" ca="1" si="232"/>
        <v/>
      </c>
      <c r="DC88" s="297" t="str">
        <f t="shared" ca="1" si="232"/>
        <v/>
      </c>
      <c r="DD88" s="297" t="str">
        <f t="shared" ca="1" si="232"/>
        <v/>
      </c>
      <c r="DE88" s="297" t="str">
        <f t="shared" ca="1" si="232"/>
        <v/>
      </c>
      <c r="DF88" s="399" t="str">
        <f t="shared" ca="1" si="232"/>
        <v/>
      </c>
      <c r="DH88" s="403" t="str">
        <f t="shared" ca="1" si="207"/>
        <v/>
      </c>
      <c r="DI88" s="300" t="str">
        <f t="shared" ca="1" si="208"/>
        <v/>
      </c>
      <c r="DJ88" s="404">
        <f t="shared" ca="1" si="209"/>
        <v>0</v>
      </c>
      <c r="DK88" s="299" t="str">
        <f t="shared" ca="1" si="210"/>
        <v/>
      </c>
    </row>
    <row r="89" spans="1:115" ht="32.1" customHeight="1" x14ac:dyDescent="0.2">
      <c r="A89" s="312" t="str">
        <f t="shared" ca="1" si="222"/>
        <v/>
      </c>
      <c r="B89" s="313" t="str">
        <f t="shared" ca="1" si="222"/>
        <v/>
      </c>
      <c r="C89" s="371">
        <f t="shared" ca="1" si="162"/>
        <v>0</v>
      </c>
      <c r="D89" s="361" t="str">
        <f t="shared" ca="1" si="223"/>
        <v/>
      </c>
      <c r="E89" s="314" t="str">
        <f t="shared" ca="1" si="223"/>
        <v/>
      </c>
      <c r="F89" s="314" t="str">
        <f t="shared" ca="1" si="223"/>
        <v/>
      </c>
      <c r="G89" s="313" t="str">
        <f t="shared" ca="1" si="223"/>
        <v/>
      </c>
      <c r="H89" s="346" t="str">
        <f t="shared" ca="1" si="163"/>
        <v>---</v>
      </c>
      <c r="I89" s="312" t="str">
        <f t="shared" ca="1" si="224"/>
        <v/>
      </c>
      <c r="J89" s="313" t="str">
        <f t="shared" ca="1" si="224"/>
        <v/>
      </c>
      <c r="K89" s="313" t="str">
        <f t="shared" ca="1" si="224"/>
        <v/>
      </c>
      <c r="L89" s="321" t="str">
        <f t="shared" ca="1" si="164"/>
        <v>---</v>
      </c>
      <c r="M89" s="457" t="str">
        <f t="shared" ca="1" si="211"/>
        <v/>
      </c>
      <c r="N89" s="316" t="str">
        <f t="shared" ca="1" si="225"/>
        <v/>
      </c>
      <c r="O89" s="313" t="str">
        <f t="shared" ca="1" si="225"/>
        <v/>
      </c>
      <c r="P89" s="321" t="str">
        <f t="shared" ca="1" si="165"/>
        <v>---</v>
      </c>
      <c r="Q89" s="368" t="str">
        <f t="shared" ca="1" si="226"/>
        <v/>
      </c>
      <c r="R89" s="317" t="str">
        <f t="shared" ca="1" si="226"/>
        <v/>
      </c>
      <c r="S89" s="321" t="str">
        <f t="shared" ca="1" si="166"/>
        <v>---</v>
      </c>
      <c r="T89" s="430" t="str">
        <f t="shared" ca="1" si="167"/>
        <v/>
      </c>
      <c r="U89" s="321" t="str">
        <f t="shared" ca="1" si="168"/>
        <v>---</v>
      </c>
      <c r="V89" s="364" t="str">
        <f t="shared" ca="1" si="227"/>
        <v/>
      </c>
      <c r="W89" s="318" t="str">
        <f t="shared" ca="1" si="227"/>
        <v/>
      </c>
      <c r="X89" s="318" t="str">
        <f t="shared" ca="1" si="227"/>
        <v/>
      </c>
      <c r="Y89" s="321" t="str">
        <f t="shared" ca="1" si="169"/>
        <v>---</v>
      </c>
      <c r="Z89" s="312" t="str">
        <f t="shared" ca="1" si="170"/>
        <v/>
      </c>
      <c r="AA89" s="313" t="str">
        <f t="shared" ca="1" si="212"/>
        <v>--</v>
      </c>
      <c r="AB89" s="315" t="str">
        <f t="shared" ca="1" si="171"/>
        <v>---</v>
      </c>
      <c r="AC89" s="321" t="str">
        <f t="shared" ca="1" si="220"/>
        <v>---</v>
      </c>
      <c r="AD89" s="361" t="str">
        <f t="shared" ca="1" si="228"/>
        <v/>
      </c>
      <c r="AE89" s="358" t="str">
        <f t="shared" ca="1" si="228"/>
        <v/>
      </c>
      <c r="AF89" s="312" t="str">
        <f t="shared" ca="1" si="228"/>
        <v/>
      </c>
      <c r="AG89" s="313" t="str">
        <f t="shared" ca="1" si="228"/>
        <v/>
      </c>
      <c r="AH89" s="313" t="str">
        <f t="shared" ca="1" si="228"/>
        <v/>
      </c>
      <c r="AI89" s="313" t="str">
        <f t="shared" ca="1" si="172"/>
        <v/>
      </c>
      <c r="AJ89" s="319">
        <f t="shared" ca="1" si="173"/>
        <v>0</v>
      </c>
      <c r="AK89" s="321" t="str">
        <f ca="1">IF(AJ89=0,"---",(IF(((VLOOKUP(AF89,AuE_Vorgaben!G$25:H$27,2,TRUE))&gt;AJ89),"ok","?")))</f>
        <v>---</v>
      </c>
      <c r="AL89" s="312" t="str">
        <f t="shared" ca="1" si="229"/>
        <v/>
      </c>
      <c r="AM89" s="313" t="str">
        <f t="shared" ca="1" si="229"/>
        <v/>
      </c>
      <c r="AN89" s="313" t="str">
        <f t="shared" ca="1" si="229"/>
        <v/>
      </c>
      <c r="AO89" s="313" t="str">
        <f t="shared" ca="1" si="174"/>
        <v/>
      </c>
      <c r="AP89" s="313" t="str">
        <f t="shared" ca="1" si="175"/>
        <v/>
      </c>
      <c r="AQ89" s="313" t="str">
        <f t="shared" ca="1" si="230"/>
        <v/>
      </c>
      <c r="AR89" s="313" t="str">
        <f t="shared" ca="1" si="230"/>
        <v/>
      </c>
      <c r="AS89" s="313" t="str">
        <f t="shared" ca="1" si="176"/>
        <v/>
      </c>
      <c r="AT89" s="320">
        <f t="shared" ca="1" si="177"/>
        <v>0</v>
      </c>
      <c r="AU89" s="321" t="str">
        <f t="shared" ca="1" si="178"/>
        <v>---</v>
      </c>
      <c r="AV89" s="312" t="str">
        <f t="shared" ca="1" si="231"/>
        <v/>
      </c>
      <c r="AW89" s="313" t="str">
        <f t="shared" ca="1" si="231"/>
        <v/>
      </c>
      <c r="AX89" s="320" t="str">
        <f t="shared" ca="1" si="179"/>
        <v/>
      </c>
      <c r="AY89" s="321" t="str">
        <f t="shared" ca="1" si="180"/>
        <v>---</v>
      </c>
      <c r="AZ89" s="355">
        <f t="shared" ca="1" si="181"/>
        <v>0</v>
      </c>
      <c r="BA89" s="321" t="str">
        <f t="shared" ca="1" si="182"/>
        <v>---</v>
      </c>
      <c r="BB89" s="352" t="str">
        <f t="shared" ca="1" si="183"/>
        <v/>
      </c>
      <c r="BC89" s="321" t="str">
        <f t="shared" ca="1" si="213"/>
        <v>---</v>
      </c>
      <c r="BD89" s="349" t="str">
        <f t="shared" ca="1" si="184"/>
        <v/>
      </c>
      <c r="BE89" s="315" t="str">
        <f t="shared" ca="1" si="185"/>
        <v>---</v>
      </c>
      <c r="BF89" s="320" t="str">
        <f t="shared" ca="1" si="186"/>
        <v/>
      </c>
      <c r="BG89" s="321" t="str">
        <f t="shared" ca="1" si="187"/>
        <v>---</v>
      </c>
      <c r="BI89" s="379" t="s">
        <v>225</v>
      </c>
      <c r="BK89" s="393">
        <f t="shared" ca="1" si="188"/>
        <v>0</v>
      </c>
      <c r="BL89" s="381">
        <f t="shared" ca="1" si="189"/>
        <v>0</v>
      </c>
      <c r="BM89" s="381">
        <f t="shared" ca="1" si="190"/>
        <v>0</v>
      </c>
      <c r="BN89" s="381">
        <f t="shared" ca="1" si="191"/>
        <v>0</v>
      </c>
      <c r="BO89" s="381">
        <f t="shared" ca="1" si="192"/>
        <v>0</v>
      </c>
      <c r="BP89" s="397">
        <f t="shared" ca="1" si="193"/>
        <v>0</v>
      </c>
      <c r="BQ89" s="305"/>
      <c r="BR89" s="312" t="str">
        <f t="shared" ca="1" si="194"/>
        <v/>
      </c>
      <c r="BS89" s="381" t="str">
        <f t="shared" ca="1" si="195"/>
        <v/>
      </c>
      <c r="BT89" s="381" t="str">
        <f t="shared" ca="1" si="196"/>
        <v/>
      </c>
      <c r="BU89" s="397" t="str">
        <f t="shared" ca="1" si="197"/>
        <v/>
      </c>
      <c r="BV89" s="305"/>
      <c r="BW89" s="312" t="str">
        <f t="shared" ca="1" si="198"/>
        <v/>
      </c>
      <c r="BX89" s="381" t="str">
        <f t="shared" ca="1" si="199"/>
        <v/>
      </c>
      <c r="BY89" s="397" t="str">
        <f t="shared" ca="1" si="200"/>
        <v/>
      </c>
      <c r="BZ89" s="305"/>
      <c r="CA89" s="393" t="str">
        <f t="shared" ca="1" si="201"/>
        <v/>
      </c>
      <c r="CB89" s="381" t="str">
        <f t="shared" ca="1" si="202"/>
        <v/>
      </c>
      <c r="CC89" s="381" t="str">
        <f t="shared" ca="1" si="203"/>
        <v/>
      </c>
      <c r="CD89" s="147" t="str">
        <f t="shared" ca="1" si="204"/>
        <v>--</v>
      </c>
      <c r="CQ89" s="393">
        <f t="shared" ca="1" si="205"/>
        <v>0</v>
      </c>
      <c r="CR89" s="381">
        <f t="shared" ca="1" si="206"/>
        <v>0</v>
      </c>
      <c r="CS89" s="397">
        <f t="shared" ca="1" si="214"/>
        <v>0</v>
      </c>
      <c r="CU89" s="296">
        <f t="shared" ca="1" si="215"/>
        <v>0</v>
      </c>
      <c r="CV89" s="297" t="str">
        <f t="shared" ca="1" si="232"/>
        <v/>
      </c>
      <c r="CW89" s="297" t="str">
        <f t="shared" ca="1" si="232"/>
        <v/>
      </c>
      <c r="CX89" s="297" t="str">
        <f t="shared" ca="1" si="232"/>
        <v/>
      </c>
      <c r="CY89" s="297" t="str">
        <f t="shared" ca="1" si="232"/>
        <v/>
      </c>
      <c r="CZ89" s="297" t="str">
        <f t="shared" ca="1" si="232"/>
        <v/>
      </c>
      <c r="DA89" s="297" t="str">
        <f t="shared" ca="1" si="232"/>
        <v/>
      </c>
      <c r="DB89" s="297" t="str">
        <f t="shared" ca="1" si="232"/>
        <v/>
      </c>
      <c r="DC89" s="297" t="str">
        <f t="shared" ca="1" si="232"/>
        <v/>
      </c>
      <c r="DD89" s="297" t="str">
        <f t="shared" ca="1" si="232"/>
        <v/>
      </c>
      <c r="DE89" s="297" t="str">
        <f t="shared" ca="1" si="232"/>
        <v/>
      </c>
      <c r="DF89" s="399" t="str">
        <f t="shared" ca="1" si="232"/>
        <v/>
      </c>
      <c r="DH89" s="403" t="str">
        <f t="shared" ca="1" si="207"/>
        <v/>
      </c>
      <c r="DI89" s="300" t="str">
        <f t="shared" ca="1" si="208"/>
        <v/>
      </c>
      <c r="DJ89" s="404">
        <f t="shared" ca="1" si="209"/>
        <v>0</v>
      </c>
      <c r="DK89" s="299" t="str">
        <f t="shared" ca="1" si="210"/>
        <v/>
      </c>
    </row>
    <row r="90" spans="1:115" ht="32.1" customHeight="1" x14ac:dyDescent="0.2">
      <c r="A90" s="312" t="str">
        <f t="shared" ca="1" si="222"/>
        <v/>
      </c>
      <c r="B90" s="313" t="str">
        <f t="shared" ca="1" si="222"/>
        <v/>
      </c>
      <c r="C90" s="371">
        <f t="shared" ca="1" si="162"/>
        <v>0</v>
      </c>
      <c r="D90" s="361" t="str">
        <f t="shared" ca="1" si="223"/>
        <v/>
      </c>
      <c r="E90" s="314" t="str">
        <f t="shared" ca="1" si="223"/>
        <v/>
      </c>
      <c r="F90" s="314" t="str">
        <f t="shared" ca="1" si="223"/>
        <v/>
      </c>
      <c r="G90" s="313" t="str">
        <f t="shared" ca="1" si="223"/>
        <v/>
      </c>
      <c r="H90" s="346" t="str">
        <f t="shared" ca="1" si="163"/>
        <v>---</v>
      </c>
      <c r="I90" s="312" t="str">
        <f t="shared" ca="1" si="224"/>
        <v/>
      </c>
      <c r="J90" s="313" t="str">
        <f t="shared" ca="1" si="224"/>
        <v/>
      </c>
      <c r="K90" s="313" t="str">
        <f t="shared" ca="1" si="224"/>
        <v/>
      </c>
      <c r="L90" s="321" t="str">
        <f t="shared" ca="1" si="164"/>
        <v>---</v>
      </c>
      <c r="M90" s="457" t="str">
        <f t="shared" ca="1" si="211"/>
        <v/>
      </c>
      <c r="N90" s="316" t="str">
        <f t="shared" ca="1" si="225"/>
        <v/>
      </c>
      <c r="O90" s="313" t="str">
        <f t="shared" ca="1" si="225"/>
        <v/>
      </c>
      <c r="P90" s="321" t="str">
        <f t="shared" ca="1" si="165"/>
        <v>---</v>
      </c>
      <c r="Q90" s="368" t="str">
        <f t="shared" ca="1" si="226"/>
        <v/>
      </c>
      <c r="R90" s="317" t="str">
        <f t="shared" ca="1" si="226"/>
        <v/>
      </c>
      <c r="S90" s="321" t="str">
        <f t="shared" ca="1" si="166"/>
        <v>---</v>
      </c>
      <c r="T90" s="430" t="str">
        <f t="shared" ca="1" si="167"/>
        <v/>
      </c>
      <c r="U90" s="321" t="str">
        <f t="shared" ca="1" si="168"/>
        <v>---</v>
      </c>
      <c r="V90" s="364" t="str">
        <f t="shared" ca="1" si="227"/>
        <v/>
      </c>
      <c r="W90" s="318" t="str">
        <f t="shared" ca="1" si="227"/>
        <v/>
      </c>
      <c r="X90" s="318" t="str">
        <f t="shared" ca="1" si="227"/>
        <v/>
      </c>
      <c r="Y90" s="321" t="str">
        <f t="shared" ca="1" si="169"/>
        <v>---</v>
      </c>
      <c r="Z90" s="312" t="str">
        <f t="shared" ca="1" si="170"/>
        <v/>
      </c>
      <c r="AA90" s="313" t="str">
        <f t="shared" ca="1" si="212"/>
        <v>--</v>
      </c>
      <c r="AB90" s="315" t="str">
        <f t="shared" ca="1" si="171"/>
        <v>---</v>
      </c>
      <c r="AC90" s="321" t="str">
        <f t="shared" ca="1" si="220"/>
        <v>---</v>
      </c>
      <c r="AD90" s="361" t="str">
        <f t="shared" ca="1" si="228"/>
        <v/>
      </c>
      <c r="AE90" s="358" t="str">
        <f t="shared" ca="1" si="228"/>
        <v/>
      </c>
      <c r="AF90" s="312" t="str">
        <f t="shared" ca="1" si="228"/>
        <v/>
      </c>
      <c r="AG90" s="313" t="str">
        <f t="shared" ca="1" si="228"/>
        <v/>
      </c>
      <c r="AH90" s="313" t="str">
        <f t="shared" ca="1" si="228"/>
        <v/>
      </c>
      <c r="AI90" s="313" t="str">
        <f t="shared" ca="1" si="172"/>
        <v/>
      </c>
      <c r="AJ90" s="319">
        <f t="shared" ca="1" si="173"/>
        <v>0</v>
      </c>
      <c r="AK90" s="321" t="str">
        <f ca="1">IF(AJ90=0,"---",(IF(((VLOOKUP(AF90,AuE_Vorgaben!G$25:H$27,2,TRUE))&gt;AJ90),"ok","?")))</f>
        <v>---</v>
      </c>
      <c r="AL90" s="312" t="str">
        <f t="shared" ca="1" si="229"/>
        <v/>
      </c>
      <c r="AM90" s="313" t="str">
        <f t="shared" ca="1" si="229"/>
        <v/>
      </c>
      <c r="AN90" s="313" t="str">
        <f t="shared" ca="1" si="229"/>
        <v/>
      </c>
      <c r="AO90" s="313" t="str">
        <f t="shared" ca="1" si="174"/>
        <v/>
      </c>
      <c r="AP90" s="313" t="str">
        <f t="shared" ca="1" si="175"/>
        <v/>
      </c>
      <c r="AQ90" s="313" t="str">
        <f t="shared" ca="1" si="230"/>
        <v/>
      </c>
      <c r="AR90" s="313" t="str">
        <f t="shared" ca="1" si="230"/>
        <v/>
      </c>
      <c r="AS90" s="313" t="str">
        <f t="shared" ca="1" si="176"/>
        <v/>
      </c>
      <c r="AT90" s="320">
        <f t="shared" ca="1" si="177"/>
        <v>0</v>
      </c>
      <c r="AU90" s="321" t="str">
        <f t="shared" ca="1" si="178"/>
        <v>---</v>
      </c>
      <c r="AV90" s="312" t="str">
        <f t="shared" ca="1" si="231"/>
        <v/>
      </c>
      <c r="AW90" s="313" t="str">
        <f t="shared" ca="1" si="231"/>
        <v/>
      </c>
      <c r="AX90" s="320" t="str">
        <f t="shared" ca="1" si="179"/>
        <v/>
      </c>
      <c r="AY90" s="321" t="str">
        <f t="shared" ca="1" si="180"/>
        <v>---</v>
      </c>
      <c r="AZ90" s="355">
        <f t="shared" ca="1" si="181"/>
        <v>0</v>
      </c>
      <c r="BA90" s="321" t="str">
        <f t="shared" ca="1" si="182"/>
        <v>---</v>
      </c>
      <c r="BB90" s="352" t="str">
        <f t="shared" ca="1" si="183"/>
        <v/>
      </c>
      <c r="BC90" s="321" t="str">
        <f t="shared" ca="1" si="213"/>
        <v>---</v>
      </c>
      <c r="BD90" s="349" t="str">
        <f t="shared" ca="1" si="184"/>
        <v/>
      </c>
      <c r="BE90" s="315" t="str">
        <f t="shared" ca="1" si="185"/>
        <v>---</v>
      </c>
      <c r="BF90" s="320" t="str">
        <f t="shared" ca="1" si="186"/>
        <v/>
      </c>
      <c r="BG90" s="321" t="str">
        <f t="shared" ca="1" si="187"/>
        <v>---</v>
      </c>
      <c r="BI90" s="379" t="s">
        <v>226</v>
      </c>
      <c r="BK90" s="393">
        <f t="shared" ca="1" si="188"/>
        <v>0</v>
      </c>
      <c r="BL90" s="381">
        <f t="shared" ca="1" si="189"/>
        <v>0</v>
      </c>
      <c r="BM90" s="381">
        <f t="shared" ca="1" si="190"/>
        <v>0</v>
      </c>
      <c r="BN90" s="381">
        <f t="shared" ca="1" si="191"/>
        <v>0</v>
      </c>
      <c r="BO90" s="381">
        <f t="shared" ca="1" si="192"/>
        <v>0</v>
      </c>
      <c r="BP90" s="397">
        <f t="shared" ca="1" si="193"/>
        <v>0</v>
      </c>
      <c r="BQ90" s="305"/>
      <c r="BR90" s="312" t="str">
        <f t="shared" ca="1" si="194"/>
        <v/>
      </c>
      <c r="BS90" s="381" t="str">
        <f t="shared" ca="1" si="195"/>
        <v/>
      </c>
      <c r="BT90" s="381" t="str">
        <f t="shared" ca="1" si="196"/>
        <v/>
      </c>
      <c r="BU90" s="397" t="str">
        <f t="shared" ca="1" si="197"/>
        <v/>
      </c>
      <c r="BV90" s="305"/>
      <c r="BW90" s="312" t="str">
        <f t="shared" ca="1" si="198"/>
        <v/>
      </c>
      <c r="BX90" s="381" t="str">
        <f t="shared" ca="1" si="199"/>
        <v/>
      </c>
      <c r="BY90" s="397" t="str">
        <f t="shared" ca="1" si="200"/>
        <v/>
      </c>
      <c r="BZ90" s="305"/>
      <c r="CA90" s="393" t="str">
        <f t="shared" ca="1" si="201"/>
        <v/>
      </c>
      <c r="CB90" s="381" t="str">
        <f t="shared" ca="1" si="202"/>
        <v/>
      </c>
      <c r="CC90" s="381" t="str">
        <f t="shared" ca="1" si="203"/>
        <v/>
      </c>
      <c r="CD90" s="147" t="str">
        <f t="shared" ca="1" si="204"/>
        <v>--</v>
      </c>
      <c r="CQ90" s="393">
        <f t="shared" ca="1" si="205"/>
        <v>0</v>
      </c>
      <c r="CR90" s="381">
        <f t="shared" ca="1" si="206"/>
        <v>0</v>
      </c>
      <c r="CS90" s="397">
        <f t="shared" ca="1" si="214"/>
        <v>0</v>
      </c>
      <c r="CU90" s="296">
        <f t="shared" ca="1" si="215"/>
        <v>0</v>
      </c>
      <c r="CV90" s="297" t="str">
        <f t="shared" ca="1" si="232"/>
        <v/>
      </c>
      <c r="CW90" s="297" t="str">
        <f t="shared" ca="1" si="232"/>
        <v/>
      </c>
      <c r="CX90" s="297" t="str">
        <f t="shared" ca="1" si="232"/>
        <v/>
      </c>
      <c r="CY90" s="297" t="str">
        <f t="shared" ca="1" si="232"/>
        <v/>
      </c>
      <c r="CZ90" s="297" t="str">
        <f t="shared" ca="1" si="232"/>
        <v/>
      </c>
      <c r="DA90" s="297" t="str">
        <f t="shared" ca="1" si="232"/>
        <v/>
      </c>
      <c r="DB90" s="297" t="str">
        <f t="shared" ca="1" si="232"/>
        <v/>
      </c>
      <c r="DC90" s="297" t="str">
        <f t="shared" ca="1" si="232"/>
        <v/>
      </c>
      <c r="DD90" s="297" t="str">
        <f t="shared" ca="1" si="232"/>
        <v/>
      </c>
      <c r="DE90" s="297" t="str">
        <f t="shared" ca="1" si="232"/>
        <v/>
      </c>
      <c r="DF90" s="399" t="str">
        <f t="shared" ca="1" si="232"/>
        <v/>
      </c>
      <c r="DH90" s="403" t="str">
        <f t="shared" ca="1" si="207"/>
        <v/>
      </c>
      <c r="DI90" s="300" t="str">
        <f t="shared" ca="1" si="208"/>
        <v/>
      </c>
      <c r="DJ90" s="404">
        <f t="shared" ca="1" si="209"/>
        <v>0</v>
      </c>
      <c r="DK90" s="299" t="str">
        <f t="shared" ca="1" si="210"/>
        <v/>
      </c>
    </row>
    <row r="91" spans="1:115" ht="32.1" customHeight="1" x14ac:dyDescent="0.2">
      <c r="A91" s="312" t="str">
        <f t="shared" ca="1" si="222"/>
        <v/>
      </c>
      <c r="B91" s="313" t="str">
        <f t="shared" ca="1" si="222"/>
        <v/>
      </c>
      <c r="C91" s="371">
        <f t="shared" ca="1" si="162"/>
        <v>0</v>
      </c>
      <c r="D91" s="361" t="str">
        <f t="shared" ca="1" si="223"/>
        <v/>
      </c>
      <c r="E91" s="314" t="str">
        <f t="shared" ca="1" si="223"/>
        <v/>
      </c>
      <c r="F91" s="314" t="str">
        <f t="shared" ca="1" si="223"/>
        <v/>
      </c>
      <c r="G91" s="313" t="str">
        <f t="shared" ca="1" si="223"/>
        <v/>
      </c>
      <c r="H91" s="346" t="str">
        <f t="shared" ca="1" si="163"/>
        <v>---</v>
      </c>
      <c r="I91" s="312" t="str">
        <f t="shared" ca="1" si="224"/>
        <v/>
      </c>
      <c r="J91" s="313" t="str">
        <f t="shared" ca="1" si="224"/>
        <v/>
      </c>
      <c r="K91" s="313" t="str">
        <f t="shared" ca="1" si="224"/>
        <v/>
      </c>
      <c r="L91" s="321" t="str">
        <f t="shared" ca="1" si="164"/>
        <v>---</v>
      </c>
      <c r="M91" s="457" t="str">
        <f t="shared" ca="1" si="211"/>
        <v/>
      </c>
      <c r="N91" s="316" t="str">
        <f t="shared" ca="1" si="225"/>
        <v/>
      </c>
      <c r="O91" s="313" t="str">
        <f t="shared" ca="1" si="225"/>
        <v/>
      </c>
      <c r="P91" s="321" t="str">
        <f t="shared" ca="1" si="165"/>
        <v>---</v>
      </c>
      <c r="Q91" s="368" t="str">
        <f t="shared" ca="1" si="226"/>
        <v/>
      </c>
      <c r="R91" s="317" t="str">
        <f t="shared" ca="1" si="226"/>
        <v/>
      </c>
      <c r="S91" s="321" t="str">
        <f t="shared" ca="1" si="166"/>
        <v>---</v>
      </c>
      <c r="T91" s="430" t="str">
        <f t="shared" ca="1" si="167"/>
        <v/>
      </c>
      <c r="U91" s="321" t="str">
        <f t="shared" ca="1" si="168"/>
        <v>---</v>
      </c>
      <c r="V91" s="364" t="str">
        <f t="shared" ca="1" si="227"/>
        <v/>
      </c>
      <c r="W91" s="318" t="str">
        <f t="shared" ca="1" si="227"/>
        <v/>
      </c>
      <c r="X91" s="318" t="str">
        <f t="shared" ca="1" si="227"/>
        <v/>
      </c>
      <c r="Y91" s="321" t="str">
        <f t="shared" ca="1" si="169"/>
        <v>---</v>
      </c>
      <c r="Z91" s="312" t="str">
        <f t="shared" ca="1" si="170"/>
        <v/>
      </c>
      <c r="AA91" s="313" t="str">
        <f t="shared" ca="1" si="212"/>
        <v>--</v>
      </c>
      <c r="AB91" s="315" t="str">
        <f t="shared" ca="1" si="171"/>
        <v>---</v>
      </c>
      <c r="AC91" s="321" t="str">
        <f t="shared" ca="1" si="220"/>
        <v>---</v>
      </c>
      <c r="AD91" s="361" t="str">
        <f t="shared" ca="1" si="228"/>
        <v/>
      </c>
      <c r="AE91" s="358" t="str">
        <f t="shared" ca="1" si="228"/>
        <v/>
      </c>
      <c r="AF91" s="312" t="str">
        <f t="shared" ca="1" si="228"/>
        <v/>
      </c>
      <c r="AG91" s="313" t="str">
        <f t="shared" ca="1" si="228"/>
        <v/>
      </c>
      <c r="AH91" s="313" t="str">
        <f t="shared" ca="1" si="228"/>
        <v/>
      </c>
      <c r="AI91" s="313" t="str">
        <f t="shared" ca="1" si="172"/>
        <v/>
      </c>
      <c r="AJ91" s="319">
        <f t="shared" ca="1" si="173"/>
        <v>0</v>
      </c>
      <c r="AK91" s="321" t="str">
        <f ca="1">IF(AJ91=0,"---",(IF(((VLOOKUP(AF91,AuE_Vorgaben!G$25:H$27,2,TRUE))&gt;AJ91),"ok","?")))</f>
        <v>---</v>
      </c>
      <c r="AL91" s="312" t="str">
        <f t="shared" ca="1" si="229"/>
        <v/>
      </c>
      <c r="AM91" s="313" t="str">
        <f t="shared" ca="1" si="229"/>
        <v/>
      </c>
      <c r="AN91" s="313" t="str">
        <f t="shared" ca="1" si="229"/>
        <v/>
      </c>
      <c r="AO91" s="313" t="str">
        <f t="shared" ca="1" si="174"/>
        <v/>
      </c>
      <c r="AP91" s="313" t="str">
        <f t="shared" ca="1" si="175"/>
        <v/>
      </c>
      <c r="AQ91" s="313" t="str">
        <f t="shared" ca="1" si="230"/>
        <v/>
      </c>
      <c r="AR91" s="313" t="str">
        <f t="shared" ca="1" si="230"/>
        <v/>
      </c>
      <c r="AS91" s="313" t="str">
        <f t="shared" ca="1" si="176"/>
        <v/>
      </c>
      <c r="AT91" s="320">
        <f t="shared" ca="1" si="177"/>
        <v>0</v>
      </c>
      <c r="AU91" s="321" t="str">
        <f t="shared" ca="1" si="178"/>
        <v>---</v>
      </c>
      <c r="AV91" s="312" t="str">
        <f t="shared" ca="1" si="231"/>
        <v/>
      </c>
      <c r="AW91" s="313" t="str">
        <f t="shared" ca="1" si="231"/>
        <v/>
      </c>
      <c r="AX91" s="320" t="str">
        <f t="shared" ca="1" si="179"/>
        <v/>
      </c>
      <c r="AY91" s="321" t="str">
        <f t="shared" ca="1" si="180"/>
        <v>---</v>
      </c>
      <c r="AZ91" s="355">
        <f t="shared" ca="1" si="181"/>
        <v>0</v>
      </c>
      <c r="BA91" s="321" t="str">
        <f t="shared" ca="1" si="182"/>
        <v>---</v>
      </c>
      <c r="BB91" s="352" t="str">
        <f t="shared" ca="1" si="183"/>
        <v/>
      </c>
      <c r="BC91" s="321" t="str">
        <f t="shared" ca="1" si="213"/>
        <v>---</v>
      </c>
      <c r="BD91" s="349" t="str">
        <f t="shared" ca="1" si="184"/>
        <v/>
      </c>
      <c r="BE91" s="315" t="str">
        <f t="shared" ca="1" si="185"/>
        <v>---</v>
      </c>
      <c r="BF91" s="320" t="str">
        <f t="shared" ca="1" si="186"/>
        <v/>
      </c>
      <c r="BG91" s="321" t="str">
        <f t="shared" ca="1" si="187"/>
        <v>---</v>
      </c>
      <c r="BI91" s="379" t="s">
        <v>227</v>
      </c>
      <c r="BK91" s="393">
        <f t="shared" ca="1" si="188"/>
        <v>0</v>
      </c>
      <c r="BL91" s="381">
        <f t="shared" ca="1" si="189"/>
        <v>0</v>
      </c>
      <c r="BM91" s="381">
        <f t="shared" ca="1" si="190"/>
        <v>0</v>
      </c>
      <c r="BN91" s="381">
        <f t="shared" ca="1" si="191"/>
        <v>0</v>
      </c>
      <c r="BO91" s="381">
        <f t="shared" ca="1" si="192"/>
        <v>0</v>
      </c>
      <c r="BP91" s="397">
        <f t="shared" ca="1" si="193"/>
        <v>0</v>
      </c>
      <c r="BQ91" s="305"/>
      <c r="BR91" s="312" t="str">
        <f t="shared" ca="1" si="194"/>
        <v/>
      </c>
      <c r="BS91" s="381" t="str">
        <f t="shared" ca="1" si="195"/>
        <v/>
      </c>
      <c r="BT91" s="381" t="str">
        <f t="shared" ca="1" si="196"/>
        <v/>
      </c>
      <c r="BU91" s="397" t="str">
        <f t="shared" ca="1" si="197"/>
        <v/>
      </c>
      <c r="BV91" s="305"/>
      <c r="BW91" s="312" t="str">
        <f t="shared" ca="1" si="198"/>
        <v/>
      </c>
      <c r="BX91" s="381" t="str">
        <f t="shared" ca="1" si="199"/>
        <v/>
      </c>
      <c r="BY91" s="397" t="str">
        <f t="shared" ca="1" si="200"/>
        <v/>
      </c>
      <c r="BZ91" s="305"/>
      <c r="CA91" s="393" t="str">
        <f t="shared" ca="1" si="201"/>
        <v/>
      </c>
      <c r="CB91" s="381" t="str">
        <f t="shared" ca="1" si="202"/>
        <v/>
      </c>
      <c r="CC91" s="381" t="str">
        <f t="shared" ca="1" si="203"/>
        <v/>
      </c>
      <c r="CD91" s="147" t="str">
        <f t="shared" ca="1" si="204"/>
        <v>--</v>
      </c>
      <c r="CQ91" s="393">
        <f t="shared" ca="1" si="205"/>
        <v>0</v>
      </c>
      <c r="CR91" s="381">
        <f t="shared" ca="1" si="206"/>
        <v>0</v>
      </c>
      <c r="CS91" s="397">
        <f t="shared" ca="1" si="214"/>
        <v>0</v>
      </c>
      <c r="CU91" s="296">
        <f t="shared" ca="1" si="215"/>
        <v>0</v>
      </c>
      <c r="CV91" s="297" t="str">
        <f t="shared" ca="1" si="232"/>
        <v/>
      </c>
      <c r="CW91" s="297" t="str">
        <f t="shared" ca="1" si="232"/>
        <v/>
      </c>
      <c r="CX91" s="297" t="str">
        <f t="shared" ca="1" si="232"/>
        <v/>
      </c>
      <c r="CY91" s="297" t="str">
        <f t="shared" ca="1" si="232"/>
        <v/>
      </c>
      <c r="CZ91" s="297" t="str">
        <f t="shared" ca="1" si="232"/>
        <v/>
      </c>
      <c r="DA91" s="297" t="str">
        <f t="shared" ca="1" si="232"/>
        <v/>
      </c>
      <c r="DB91" s="297" t="str">
        <f t="shared" ca="1" si="232"/>
        <v/>
      </c>
      <c r="DC91" s="297" t="str">
        <f t="shared" ca="1" si="232"/>
        <v/>
      </c>
      <c r="DD91" s="297" t="str">
        <f t="shared" ca="1" si="232"/>
        <v/>
      </c>
      <c r="DE91" s="297" t="str">
        <f t="shared" ca="1" si="232"/>
        <v/>
      </c>
      <c r="DF91" s="399" t="str">
        <f t="shared" ca="1" si="232"/>
        <v/>
      </c>
      <c r="DH91" s="403" t="str">
        <f t="shared" ca="1" si="207"/>
        <v/>
      </c>
      <c r="DI91" s="300" t="str">
        <f t="shared" ca="1" si="208"/>
        <v/>
      </c>
      <c r="DJ91" s="404">
        <f t="shared" ca="1" si="209"/>
        <v>0</v>
      </c>
      <c r="DK91" s="299" t="str">
        <f t="shared" ca="1" si="210"/>
        <v/>
      </c>
    </row>
    <row r="92" spans="1:115" ht="32.1" customHeight="1" x14ac:dyDescent="0.2">
      <c r="A92" s="312" t="str">
        <f t="shared" ca="1" si="222"/>
        <v/>
      </c>
      <c r="B92" s="313" t="str">
        <f t="shared" ca="1" si="222"/>
        <v/>
      </c>
      <c r="C92" s="371">
        <f t="shared" ca="1" si="162"/>
        <v>0</v>
      </c>
      <c r="D92" s="361" t="str">
        <f t="shared" ca="1" si="223"/>
        <v/>
      </c>
      <c r="E92" s="314" t="str">
        <f t="shared" ca="1" si="223"/>
        <v/>
      </c>
      <c r="F92" s="314" t="str">
        <f t="shared" ca="1" si="223"/>
        <v/>
      </c>
      <c r="G92" s="313" t="str">
        <f t="shared" ca="1" si="223"/>
        <v/>
      </c>
      <c r="H92" s="346" t="str">
        <f t="shared" ca="1" si="163"/>
        <v>---</v>
      </c>
      <c r="I92" s="312" t="str">
        <f t="shared" ca="1" si="224"/>
        <v/>
      </c>
      <c r="J92" s="313" t="str">
        <f t="shared" ca="1" si="224"/>
        <v/>
      </c>
      <c r="K92" s="313" t="str">
        <f t="shared" ca="1" si="224"/>
        <v/>
      </c>
      <c r="L92" s="321" t="str">
        <f t="shared" ca="1" si="164"/>
        <v>---</v>
      </c>
      <c r="M92" s="457" t="str">
        <f t="shared" ca="1" si="211"/>
        <v/>
      </c>
      <c r="N92" s="316" t="str">
        <f t="shared" ca="1" si="225"/>
        <v/>
      </c>
      <c r="O92" s="313" t="str">
        <f t="shared" ca="1" si="225"/>
        <v/>
      </c>
      <c r="P92" s="321" t="str">
        <f t="shared" ca="1" si="165"/>
        <v>---</v>
      </c>
      <c r="Q92" s="368" t="str">
        <f t="shared" ca="1" si="226"/>
        <v/>
      </c>
      <c r="R92" s="317" t="str">
        <f t="shared" ca="1" si="226"/>
        <v/>
      </c>
      <c r="S92" s="321" t="str">
        <f t="shared" ca="1" si="166"/>
        <v>---</v>
      </c>
      <c r="T92" s="430" t="str">
        <f t="shared" ca="1" si="167"/>
        <v/>
      </c>
      <c r="U92" s="321" t="str">
        <f t="shared" ca="1" si="168"/>
        <v>---</v>
      </c>
      <c r="V92" s="364" t="str">
        <f t="shared" ca="1" si="227"/>
        <v/>
      </c>
      <c r="W92" s="318" t="str">
        <f t="shared" ca="1" si="227"/>
        <v/>
      </c>
      <c r="X92" s="318" t="str">
        <f t="shared" ca="1" si="227"/>
        <v/>
      </c>
      <c r="Y92" s="321" t="str">
        <f t="shared" ca="1" si="169"/>
        <v>---</v>
      </c>
      <c r="Z92" s="312" t="str">
        <f t="shared" ca="1" si="170"/>
        <v/>
      </c>
      <c r="AA92" s="313" t="str">
        <f t="shared" ca="1" si="212"/>
        <v>--</v>
      </c>
      <c r="AB92" s="315" t="str">
        <f t="shared" ca="1" si="171"/>
        <v>---</v>
      </c>
      <c r="AC92" s="321" t="str">
        <f t="shared" ca="1" si="220"/>
        <v>---</v>
      </c>
      <c r="AD92" s="361" t="str">
        <f t="shared" ca="1" si="228"/>
        <v/>
      </c>
      <c r="AE92" s="358" t="str">
        <f t="shared" ca="1" si="228"/>
        <v/>
      </c>
      <c r="AF92" s="312" t="str">
        <f t="shared" ca="1" si="228"/>
        <v/>
      </c>
      <c r="AG92" s="313" t="str">
        <f t="shared" ca="1" si="228"/>
        <v/>
      </c>
      <c r="AH92" s="313" t="str">
        <f t="shared" ca="1" si="228"/>
        <v/>
      </c>
      <c r="AI92" s="313" t="str">
        <f t="shared" ca="1" si="172"/>
        <v/>
      </c>
      <c r="AJ92" s="319">
        <f t="shared" ca="1" si="173"/>
        <v>0</v>
      </c>
      <c r="AK92" s="321" t="str">
        <f ca="1">IF(AJ92=0,"---",(IF(((VLOOKUP(AF92,AuE_Vorgaben!G$25:H$27,2,TRUE))&gt;AJ92),"ok","?")))</f>
        <v>---</v>
      </c>
      <c r="AL92" s="312" t="str">
        <f t="shared" ca="1" si="229"/>
        <v/>
      </c>
      <c r="AM92" s="313" t="str">
        <f t="shared" ca="1" si="229"/>
        <v/>
      </c>
      <c r="AN92" s="313" t="str">
        <f t="shared" ca="1" si="229"/>
        <v/>
      </c>
      <c r="AO92" s="313" t="str">
        <f t="shared" ca="1" si="174"/>
        <v/>
      </c>
      <c r="AP92" s="313" t="str">
        <f t="shared" ca="1" si="175"/>
        <v/>
      </c>
      <c r="AQ92" s="313" t="str">
        <f t="shared" ca="1" si="230"/>
        <v/>
      </c>
      <c r="AR92" s="313" t="str">
        <f t="shared" ca="1" si="230"/>
        <v/>
      </c>
      <c r="AS92" s="313" t="str">
        <f t="shared" ca="1" si="176"/>
        <v/>
      </c>
      <c r="AT92" s="320">
        <f t="shared" ca="1" si="177"/>
        <v>0</v>
      </c>
      <c r="AU92" s="321" t="str">
        <f t="shared" ca="1" si="178"/>
        <v>---</v>
      </c>
      <c r="AV92" s="312" t="str">
        <f t="shared" ca="1" si="231"/>
        <v/>
      </c>
      <c r="AW92" s="313" t="str">
        <f t="shared" ca="1" si="231"/>
        <v/>
      </c>
      <c r="AX92" s="320" t="str">
        <f t="shared" ca="1" si="179"/>
        <v/>
      </c>
      <c r="AY92" s="321" t="str">
        <f t="shared" ca="1" si="180"/>
        <v>---</v>
      </c>
      <c r="AZ92" s="355">
        <f t="shared" ca="1" si="181"/>
        <v>0</v>
      </c>
      <c r="BA92" s="321" t="str">
        <f t="shared" ca="1" si="182"/>
        <v>---</v>
      </c>
      <c r="BB92" s="352" t="str">
        <f t="shared" ca="1" si="183"/>
        <v/>
      </c>
      <c r="BC92" s="321" t="str">
        <f t="shared" ca="1" si="213"/>
        <v>---</v>
      </c>
      <c r="BD92" s="349" t="str">
        <f t="shared" ca="1" si="184"/>
        <v/>
      </c>
      <c r="BE92" s="315" t="str">
        <f t="shared" ca="1" si="185"/>
        <v>---</v>
      </c>
      <c r="BF92" s="320" t="str">
        <f t="shared" ca="1" si="186"/>
        <v/>
      </c>
      <c r="BG92" s="321" t="str">
        <f t="shared" ca="1" si="187"/>
        <v>---</v>
      </c>
      <c r="BI92" s="379" t="s">
        <v>228</v>
      </c>
      <c r="BK92" s="393">
        <f t="shared" ca="1" si="188"/>
        <v>0</v>
      </c>
      <c r="BL92" s="381">
        <f t="shared" ca="1" si="189"/>
        <v>0</v>
      </c>
      <c r="BM92" s="381">
        <f t="shared" ca="1" si="190"/>
        <v>0</v>
      </c>
      <c r="BN92" s="381">
        <f t="shared" ca="1" si="191"/>
        <v>0</v>
      </c>
      <c r="BO92" s="381">
        <f t="shared" ca="1" si="192"/>
        <v>0</v>
      </c>
      <c r="BP92" s="397">
        <f t="shared" ca="1" si="193"/>
        <v>0</v>
      </c>
      <c r="BQ92" s="305"/>
      <c r="BR92" s="312" t="str">
        <f t="shared" ca="1" si="194"/>
        <v/>
      </c>
      <c r="BS92" s="381" t="str">
        <f t="shared" ca="1" si="195"/>
        <v/>
      </c>
      <c r="BT92" s="381" t="str">
        <f t="shared" ca="1" si="196"/>
        <v/>
      </c>
      <c r="BU92" s="397" t="str">
        <f t="shared" ca="1" si="197"/>
        <v/>
      </c>
      <c r="BV92" s="305"/>
      <c r="BW92" s="312" t="str">
        <f t="shared" ca="1" si="198"/>
        <v/>
      </c>
      <c r="BX92" s="381" t="str">
        <f t="shared" ca="1" si="199"/>
        <v/>
      </c>
      <c r="BY92" s="397" t="str">
        <f t="shared" ca="1" si="200"/>
        <v/>
      </c>
      <c r="BZ92" s="305"/>
      <c r="CA92" s="393" t="str">
        <f t="shared" ca="1" si="201"/>
        <v/>
      </c>
      <c r="CB92" s="381" t="str">
        <f t="shared" ca="1" si="202"/>
        <v/>
      </c>
      <c r="CC92" s="381" t="str">
        <f t="shared" ca="1" si="203"/>
        <v/>
      </c>
      <c r="CD92" s="147" t="str">
        <f t="shared" ca="1" si="204"/>
        <v>--</v>
      </c>
      <c r="CQ92" s="393">
        <f t="shared" ca="1" si="205"/>
        <v>0</v>
      </c>
      <c r="CR92" s="381">
        <f t="shared" ca="1" si="206"/>
        <v>0</v>
      </c>
      <c r="CS92" s="397">
        <f t="shared" ca="1" si="214"/>
        <v>0</v>
      </c>
      <c r="CU92" s="296">
        <f t="shared" ca="1" si="215"/>
        <v>0</v>
      </c>
      <c r="CV92" s="297" t="str">
        <f t="shared" ca="1" si="232"/>
        <v/>
      </c>
      <c r="CW92" s="297" t="str">
        <f t="shared" ca="1" si="232"/>
        <v/>
      </c>
      <c r="CX92" s="297" t="str">
        <f t="shared" ca="1" si="232"/>
        <v/>
      </c>
      <c r="CY92" s="297" t="str">
        <f t="shared" ca="1" si="232"/>
        <v/>
      </c>
      <c r="CZ92" s="297" t="str">
        <f t="shared" ca="1" si="232"/>
        <v/>
      </c>
      <c r="DA92" s="297" t="str">
        <f t="shared" ca="1" si="232"/>
        <v/>
      </c>
      <c r="DB92" s="297" t="str">
        <f t="shared" ca="1" si="232"/>
        <v/>
      </c>
      <c r="DC92" s="297" t="str">
        <f t="shared" ca="1" si="232"/>
        <v/>
      </c>
      <c r="DD92" s="297" t="str">
        <f t="shared" ca="1" si="232"/>
        <v/>
      </c>
      <c r="DE92" s="297" t="str">
        <f t="shared" ca="1" si="232"/>
        <v/>
      </c>
      <c r="DF92" s="399" t="str">
        <f t="shared" ca="1" si="232"/>
        <v/>
      </c>
      <c r="DH92" s="403" t="str">
        <f t="shared" ca="1" si="207"/>
        <v/>
      </c>
      <c r="DI92" s="300" t="str">
        <f t="shared" ca="1" si="208"/>
        <v/>
      </c>
      <c r="DJ92" s="404">
        <f t="shared" ca="1" si="209"/>
        <v>0</v>
      </c>
      <c r="DK92" s="299" t="str">
        <f t="shared" ca="1" si="210"/>
        <v/>
      </c>
    </row>
    <row r="93" spans="1:115" ht="32.1" customHeight="1" x14ac:dyDescent="0.2">
      <c r="A93" s="312" t="str">
        <f t="shared" ca="1" si="222"/>
        <v/>
      </c>
      <c r="B93" s="313" t="str">
        <f t="shared" ca="1" si="222"/>
        <v/>
      </c>
      <c r="C93" s="371">
        <f t="shared" ca="1" si="162"/>
        <v>0</v>
      </c>
      <c r="D93" s="361" t="str">
        <f t="shared" ca="1" si="223"/>
        <v/>
      </c>
      <c r="E93" s="314" t="str">
        <f t="shared" ca="1" si="223"/>
        <v/>
      </c>
      <c r="F93" s="314" t="str">
        <f t="shared" ca="1" si="223"/>
        <v/>
      </c>
      <c r="G93" s="313" t="str">
        <f t="shared" ca="1" si="223"/>
        <v/>
      </c>
      <c r="H93" s="346" t="str">
        <f t="shared" ca="1" si="163"/>
        <v>---</v>
      </c>
      <c r="I93" s="312" t="str">
        <f t="shared" ca="1" si="224"/>
        <v/>
      </c>
      <c r="J93" s="313" t="str">
        <f t="shared" ca="1" si="224"/>
        <v/>
      </c>
      <c r="K93" s="313" t="str">
        <f t="shared" ca="1" si="224"/>
        <v/>
      </c>
      <c r="L93" s="321" t="str">
        <f t="shared" ca="1" si="164"/>
        <v>---</v>
      </c>
      <c r="M93" s="457" t="str">
        <f t="shared" ca="1" si="211"/>
        <v/>
      </c>
      <c r="N93" s="316" t="str">
        <f t="shared" ca="1" si="225"/>
        <v/>
      </c>
      <c r="O93" s="313" t="str">
        <f t="shared" ca="1" si="225"/>
        <v/>
      </c>
      <c r="P93" s="321" t="str">
        <f t="shared" ca="1" si="165"/>
        <v>---</v>
      </c>
      <c r="Q93" s="368" t="str">
        <f t="shared" ca="1" si="226"/>
        <v/>
      </c>
      <c r="R93" s="317" t="str">
        <f t="shared" ca="1" si="226"/>
        <v/>
      </c>
      <c r="S93" s="321" t="str">
        <f t="shared" ca="1" si="166"/>
        <v>---</v>
      </c>
      <c r="T93" s="430" t="str">
        <f t="shared" ca="1" si="167"/>
        <v/>
      </c>
      <c r="U93" s="321" t="str">
        <f t="shared" ca="1" si="168"/>
        <v>---</v>
      </c>
      <c r="V93" s="364" t="str">
        <f t="shared" ca="1" si="227"/>
        <v/>
      </c>
      <c r="W93" s="318" t="str">
        <f t="shared" ca="1" si="227"/>
        <v/>
      </c>
      <c r="X93" s="318" t="str">
        <f t="shared" ca="1" si="227"/>
        <v/>
      </c>
      <c r="Y93" s="321" t="str">
        <f t="shared" ca="1" si="169"/>
        <v>---</v>
      </c>
      <c r="Z93" s="312" t="str">
        <f t="shared" ca="1" si="170"/>
        <v/>
      </c>
      <c r="AA93" s="313" t="str">
        <f t="shared" ca="1" si="212"/>
        <v>--</v>
      </c>
      <c r="AB93" s="315" t="str">
        <f t="shared" ca="1" si="171"/>
        <v>---</v>
      </c>
      <c r="AC93" s="321" t="str">
        <f t="shared" ca="1" si="220"/>
        <v>---</v>
      </c>
      <c r="AD93" s="361" t="str">
        <f t="shared" ref="AD93:AH102" ca="1" si="233">IF($C93&lt;&gt;0,INDIRECT("Kalkulation!"&amp;$BI93&amp;AD$104,TRUE),"")</f>
        <v/>
      </c>
      <c r="AE93" s="358" t="str">
        <f t="shared" ca="1" si="233"/>
        <v/>
      </c>
      <c r="AF93" s="312" t="str">
        <f t="shared" ca="1" si="233"/>
        <v/>
      </c>
      <c r="AG93" s="313" t="str">
        <f t="shared" ca="1" si="233"/>
        <v/>
      </c>
      <c r="AH93" s="313" t="str">
        <f t="shared" ca="1" si="233"/>
        <v/>
      </c>
      <c r="AI93" s="313" t="str">
        <f t="shared" ca="1" si="172"/>
        <v/>
      </c>
      <c r="AJ93" s="319">
        <f t="shared" ca="1" si="173"/>
        <v>0</v>
      </c>
      <c r="AK93" s="321" t="str">
        <f ca="1">IF(AJ93=0,"---",(IF(((VLOOKUP(AF93,AuE_Vorgaben!G$25:H$27,2,TRUE))&gt;AJ93),"ok","?")))</f>
        <v>---</v>
      </c>
      <c r="AL93" s="312" t="str">
        <f t="shared" ca="1" si="229"/>
        <v/>
      </c>
      <c r="AM93" s="313" t="str">
        <f t="shared" ca="1" si="229"/>
        <v/>
      </c>
      <c r="AN93" s="313" t="str">
        <f t="shared" ca="1" si="229"/>
        <v/>
      </c>
      <c r="AO93" s="313" t="str">
        <f t="shared" ca="1" si="174"/>
        <v/>
      </c>
      <c r="AP93" s="313" t="str">
        <f t="shared" ca="1" si="175"/>
        <v/>
      </c>
      <c r="AQ93" s="313" t="str">
        <f t="shared" ca="1" si="230"/>
        <v/>
      </c>
      <c r="AR93" s="313" t="str">
        <f t="shared" ca="1" si="230"/>
        <v/>
      </c>
      <c r="AS93" s="313" t="str">
        <f t="shared" ca="1" si="176"/>
        <v/>
      </c>
      <c r="AT93" s="320">
        <f t="shared" ca="1" si="177"/>
        <v>0</v>
      </c>
      <c r="AU93" s="321" t="str">
        <f t="shared" ca="1" si="178"/>
        <v>---</v>
      </c>
      <c r="AV93" s="312" t="str">
        <f t="shared" ca="1" si="231"/>
        <v/>
      </c>
      <c r="AW93" s="313" t="str">
        <f t="shared" ca="1" si="231"/>
        <v/>
      </c>
      <c r="AX93" s="320" t="str">
        <f t="shared" ca="1" si="179"/>
        <v/>
      </c>
      <c r="AY93" s="321" t="str">
        <f t="shared" ca="1" si="180"/>
        <v>---</v>
      </c>
      <c r="AZ93" s="355">
        <f t="shared" ca="1" si="181"/>
        <v>0</v>
      </c>
      <c r="BA93" s="321" t="str">
        <f t="shared" ca="1" si="182"/>
        <v>---</v>
      </c>
      <c r="BB93" s="352" t="str">
        <f t="shared" ca="1" si="183"/>
        <v/>
      </c>
      <c r="BC93" s="321" t="str">
        <f t="shared" ca="1" si="213"/>
        <v>---</v>
      </c>
      <c r="BD93" s="349" t="str">
        <f t="shared" ca="1" si="184"/>
        <v/>
      </c>
      <c r="BE93" s="315" t="str">
        <f t="shared" ca="1" si="185"/>
        <v>---</v>
      </c>
      <c r="BF93" s="320" t="str">
        <f t="shared" ca="1" si="186"/>
        <v/>
      </c>
      <c r="BG93" s="321" t="str">
        <f t="shared" ca="1" si="187"/>
        <v>---</v>
      </c>
      <c r="BI93" s="379" t="s">
        <v>229</v>
      </c>
      <c r="BK93" s="393">
        <f t="shared" ca="1" si="188"/>
        <v>0</v>
      </c>
      <c r="BL93" s="381">
        <f t="shared" ca="1" si="189"/>
        <v>0</v>
      </c>
      <c r="BM93" s="381">
        <f t="shared" ca="1" si="190"/>
        <v>0</v>
      </c>
      <c r="BN93" s="381">
        <f t="shared" ca="1" si="191"/>
        <v>0</v>
      </c>
      <c r="BO93" s="381">
        <f t="shared" ca="1" si="192"/>
        <v>0</v>
      </c>
      <c r="BP93" s="397">
        <f t="shared" ca="1" si="193"/>
        <v>0</v>
      </c>
      <c r="BQ93" s="305"/>
      <c r="BR93" s="312" t="str">
        <f t="shared" ca="1" si="194"/>
        <v/>
      </c>
      <c r="BS93" s="381" t="str">
        <f t="shared" ca="1" si="195"/>
        <v/>
      </c>
      <c r="BT93" s="381" t="str">
        <f t="shared" ca="1" si="196"/>
        <v/>
      </c>
      <c r="BU93" s="397" t="str">
        <f t="shared" ca="1" si="197"/>
        <v/>
      </c>
      <c r="BV93" s="305"/>
      <c r="BW93" s="312" t="str">
        <f t="shared" ca="1" si="198"/>
        <v/>
      </c>
      <c r="BX93" s="381" t="str">
        <f t="shared" ca="1" si="199"/>
        <v/>
      </c>
      <c r="BY93" s="397" t="str">
        <f t="shared" ca="1" si="200"/>
        <v/>
      </c>
      <c r="BZ93" s="305"/>
      <c r="CA93" s="393" t="str">
        <f t="shared" ca="1" si="201"/>
        <v/>
      </c>
      <c r="CB93" s="381" t="str">
        <f t="shared" ca="1" si="202"/>
        <v/>
      </c>
      <c r="CC93" s="381" t="str">
        <f t="shared" ca="1" si="203"/>
        <v/>
      </c>
      <c r="CD93" s="147" t="str">
        <f t="shared" ca="1" si="204"/>
        <v>--</v>
      </c>
      <c r="CQ93" s="393">
        <f t="shared" ca="1" si="205"/>
        <v>0</v>
      </c>
      <c r="CR93" s="381">
        <f t="shared" ca="1" si="206"/>
        <v>0</v>
      </c>
      <c r="CS93" s="397">
        <f t="shared" ca="1" si="214"/>
        <v>0</v>
      </c>
      <c r="CU93" s="296">
        <f t="shared" ca="1" si="215"/>
        <v>0</v>
      </c>
      <c r="CV93" s="297" t="str">
        <f t="shared" ref="CV93:DF102" ca="1" si="234">IF($C93&lt;&gt;0,INDIRECT("'"&amp;Kalkulation&amp;"'!$"&amp;$BI93&amp;CV$104),"")</f>
        <v/>
      </c>
      <c r="CW93" s="297" t="str">
        <f t="shared" ca="1" si="234"/>
        <v/>
      </c>
      <c r="CX93" s="297" t="str">
        <f t="shared" ca="1" si="234"/>
        <v/>
      </c>
      <c r="CY93" s="297" t="str">
        <f t="shared" ca="1" si="234"/>
        <v/>
      </c>
      <c r="CZ93" s="297" t="str">
        <f t="shared" ca="1" si="234"/>
        <v/>
      </c>
      <c r="DA93" s="297" t="str">
        <f t="shared" ca="1" si="234"/>
        <v/>
      </c>
      <c r="DB93" s="297" t="str">
        <f t="shared" ca="1" si="234"/>
        <v/>
      </c>
      <c r="DC93" s="297" t="str">
        <f t="shared" ca="1" si="234"/>
        <v/>
      </c>
      <c r="DD93" s="297" t="str">
        <f t="shared" ca="1" si="234"/>
        <v/>
      </c>
      <c r="DE93" s="297" t="str">
        <f t="shared" ca="1" si="234"/>
        <v/>
      </c>
      <c r="DF93" s="399" t="str">
        <f t="shared" ca="1" si="234"/>
        <v/>
      </c>
      <c r="DH93" s="403" t="str">
        <f t="shared" ca="1" si="207"/>
        <v/>
      </c>
      <c r="DI93" s="300" t="str">
        <f t="shared" ca="1" si="208"/>
        <v/>
      </c>
      <c r="DJ93" s="404">
        <f t="shared" ca="1" si="209"/>
        <v>0</v>
      </c>
      <c r="DK93" s="299" t="str">
        <f t="shared" ca="1" si="210"/>
        <v/>
      </c>
    </row>
    <row r="94" spans="1:115" ht="32.1" customHeight="1" x14ac:dyDescent="0.2">
      <c r="A94" s="312" t="str">
        <f t="shared" ca="1" si="222"/>
        <v/>
      </c>
      <c r="B94" s="313" t="str">
        <f t="shared" ca="1" si="222"/>
        <v/>
      </c>
      <c r="C94" s="371">
        <f t="shared" ca="1" si="162"/>
        <v>0</v>
      </c>
      <c r="D94" s="361" t="str">
        <f t="shared" ca="1" si="223"/>
        <v/>
      </c>
      <c r="E94" s="314" t="str">
        <f t="shared" ca="1" si="223"/>
        <v/>
      </c>
      <c r="F94" s="314" t="str">
        <f t="shared" ca="1" si="223"/>
        <v/>
      </c>
      <c r="G94" s="313" t="str">
        <f t="shared" ca="1" si="223"/>
        <v/>
      </c>
      <c r="H94" s="346" t="str">
        <f t="shared" ca="1" si="163"/>
        <v>---</v>
      </c>
      <c r="I94" s="312" t="str">
        <f t="shared" ca="1" si="224"/>
        <v/>
      </c>
      <c r="J94" s="313" t="str">
        <f t="shared" ca="1" si="224"/>
        <v/>
      </c>
      <c r="K94" s="313" t="str">
        <f t="shared" ca="1" si="224"/>
        <v/>
      </c>
      <c r="L94" s="321" t="str">
        <f t="shared" ca="1" si="164"/>
        <v>---</v>
      </c>
      <c r="M94" s="457" t="str">
        <f t="shared" ca="1" si="211"/>
        <v/>
      </c>
      <c r="N94" s="316" t="str">
        <f t="shared" ca="1" si="225"/>
        <v/>
      </c>
      <c r="O94" s="313" t="str">
        <f t="shared" ca="1" si="225"/>
        <v/>
      </c>
      <c r="P94" s="321" t="str">
        <f t="shared" ca="1" si="165"/>
        <v>---</v>
      </c>
      <c r="Q94" s="368" t="str">
        <f t="shared" ca="1" si="226"/>
        <v/>
      </c>
      <c r="R94" s="317" t="str">
        <f t="shared" ca="1" si="226"/>
        <v/>
      </c>
      <c r="S94" s="321" t="str">
        <f t="shared" ca="1" si="166"/>
        <v>---</v>
      </c>
      <c r="T94" s="430" t="str">
        <f t="shared" ca="1" si="167"/>
        <v/>
      </c>
      <c r="U94" s="321" t="str">
        <f t="shared" ca="1" si="168"/>
        <v>---</v>
      </c>
      <c r="V94" s="364" t="str">
        <f t="shared" ca="1" si="227"/>
        <v/>
      </c>
      <c r="W94" s="318" t="str">
        <f t="shared" ca="1" si="227"/>
        <v/>
      </c>
      <c r="X94" s="318" t="str">
        <f t="shared" ca="1" si="227"/>
        <v/>
      </c>
      <c r="Y94" s="321" t="str">
        <f t="shared" ca="1" si="169"/>
        <v>---</v>
      </c>
      <c r="Z94" s="312" t="str">
        <f t="shared" ca="1" si="170"/>
        <v/>
      </c>
      <c r="AA94" s="313" t="str">
        <f t="shared" ca="1" si="212"/>
        <v>--</v>
      </c>
      <c r="AB94" s="315" t="str">
        <f t="shared" ca="1" si="171"/>
        <v>---</v>
      </c>
      <c r="AC94" s="321" t="str">
        <f t="shared" ref="AC94:AC98" ca="1" si="235">IF(C94=0,"---",(IF(AA94="BDKS","---",(VLOOKUP(AA94,$CG$63:$CI$86,3,FALSE)))))</f>
        <v>---</v>
      </c>
      <c r="AD94" s="361" t="str">
        <f t="shared" ca="1" si="233"/>
        <v/>
      </c>
      <c r="AE94" s="358" t="str">
        <f t="shared" ca="1" si="233"/>
        <v/>
      </c>
      <c r="AF94" s="312" t="str">
        <f t="shared" ca="1" si="233"/>
        <v/>
      </c>
      <c r="AG94" s="313" t="str">
        <f t="shared" ca="1" si="233"/>
        <v/>
      </c>
      <c r="AH94" s="313" t="str">
        <f t="shared" ca="1" si="233"/>
        <v/>
      </c>
      <c r="AI94" s="313" t="str">
        <f t="shared" ca="1" si="172"/>
        <v/>
      </c>
      <c r="AJ94" s="319">
        <f t="shared" ca="1" si="173"/>
        <v>0</v>
      </c>
      <c r="AK94" s="321" t="str">
        <f ca="1">IF(AJ94=0,"---",(IF(((VLOOKUP(AF94,AuE_Vorgaben!G$25:H$27,2,TRUE))&gt;AJ94),"ok","?")))</f>
        <v>---</v>
      </c>
      <c r="AL94" s="312" t="str">
        <f t="shared" ca="1" si="229"/>
        <v/>
      </c>
      <c r="AM94" s="313" t="str">
        <f t="shared" ca="1" si="229"/>
        <v/>
      </c>
      <c r="AN94" s="313" t="str">
        <f t="shared" ca="1" si="229"/>
        <v/>
      </c>
      <c r="AO94" s="313" t="str">
        <f t="shared" ca="1" si="174"/>
        <v/>
      </c>
      <c r="AP94" s="313" t="str">
        <f t="shared" ca="1" si="175"/>
        <v/>
      </c>
      <c r="AQ94" s="313" t="str">
        <f t="shared" ca="1" si="230"/>
        <v/>
      </c>
      <c r="AR94" s="313" t="str">
        <f t="shared" ca="1" si="230"/>
        <v/>
      </c>
      <c r="AS94" s="313" t="str">
        <f t="shared" ca="1" si="176"/>
        <v/>
      </c>
      <c r="AT94" s="320">
        <f t="shared" ca="1" si="177"/>
        <v>0</v>
      </c>
      <c r="AU94" s="321" t="str">
        <f t="shared" ca="1" si="178"/>
        <v>---</v>
      </c>
      <c r="AV94" s="312" t="str">
        <f t="shared" ca="1" si="231"/>
        <v/>
      </c>
      <c r="AW94" s="313" t="str">
        <f t="shared" ca="1" si="231"/>
        <v/>
      </c>
      <c r="AX94" s="320" t="str">
        <f t="shared" ca="1" si="179"/>
        <v/>
      </c>
      <c r="AY94" s="321" t="str">
        <f t="shared" ca="1" si="180"/>
        <v>---</v>
      </c>
      <c r="AZ94" s="355">
        <f t="shared" ca="1" si="181"/>
        <v>0</v>
      </c>
      <c r="BA94" s="321" t="str">
        <f t="shared" ca="1" si="182"/>
        <v>---</v>
      </c>
      <c r="BB94" s="352" t="str">
        <f t="shared" ca="1" si="183"/>
        <v/>
      </c>
      <c r="BC94" s="321" t="str">
        <f t="shared" ca="1" si="213"/>
        <v>---</v>
      </c>
      <c r="BD94" s="349" t="str">
        <f t="shared" ca="1" si="184"/>
        <v/>
      </c>
      <c r="BE94" s="315" t="str">
        <f t="shared" ca="1" si="185"/>
        <v>---</v>
      </c>
      <c r="BF94" s="320" t="str">
        <f t="shared" ca="1" si="186"/>
        <v/>
      </c>
      <c r="BG94" s="321" t="str">
        <f t="shared" ca="1" si="187"/>
        <v>---</v>
      </c>
      <c r="BI94" s="379" t="s">
        <v>230</v>
      </c>
      <c r="BK94" s="393">
        <f t="shared" ca="1" si="188"/>
        <v>0</v>
      </c>
      <c r="BL94" s="381">
        <f t="shared" ca="1" si="189"/>
        <v>0</v>
      </c>
      <c r="BM94" s="381">
        <f t="shared" ca="1" si="190"/>
        <v>0</v>
      </c>
      <c r="BN94" s="381">
        <f t="shared" ca="1" si="191"/>
        <v>0</v>
      </c>
      <c r="BO94" s="381">
        <f t="shared" ca="1" si="192"/>
        <v>0</v>
      </c>
      <c r="BP94" s="397">
        <f t="shared" ca="1" si="193"/>
        <v>0</v>
      </c>
      <c r="BQ94" s="305"/>
      <c r="BR94" s="312" t="str">
        <f t="shared" ca="1" si="194"/>
        <v/>
      </c>
      <c r="BS94" s="381" t="str">
        <f t="shared" ca="1" si="195"/>
        <v/>
      </c>
      <c r="BT94" s="381" t="str">
        <f t="shared" ca="1" si="196"/>
        <v/>
      </c>
      <c r="BU94" s="397" t="str">
        <f t="shared" ca="1" si="197"/>
        <v/>
      </c>
      <c r="BV94" s="305"/>
      <c r="BW94" s="312" t="str">
        <f t="shared" ca="1" si="198"/>
        <v/>
      </c>
      <c r="BX94" s="381" t="str">
        <f t="shared" ca="1" si="199"/>
        <v/>
      </c>
      <c r="BY94" s="397" t="str">
        <f t="shared" ca="1" si="200"/>
        <v/>
      </c>
      <c r="BZ94" s="305"/>
      <c r="CA94" s="393" t="str">
        <f t="shared" ca="1" si="201"/>
        <v/>
      </c>
      <c r="CB94" s="381" t="str">
        <f t="shared" ca="1" si="202"/>
        <v/>
      </c>
      <c r="CC94" s="381" t="str">
        <f t="shared" ca="1" si="203"/>
        <v/>
      </c>
      <c r="CD94" s="147" t="str">
        <f t="shared" ca="1" si="204"/>
        <v>--</v>
      </c>
      <c r="CQ94" s="393">
        <f t="shared" ca="1" si="205"/>
        <v>0</v>
      </c>
      <c r="CR94" s="381">
        <f t="shared" ca="1" si="206"/>
        <v>0</v>
      </c>
      <c r="CS94" s="397">
        <f t="shared" ca="1" si="214"/>
        <v>0</v>
      </c>
      <c r="CU94" s="296">
        <f t="shared" ca="1" si="215"/>
        <v>0</v>
      </c>
      <c r="CV94" s="297" t="str">
        <f t="shared" ca="1" si="234"/>
        <v/>
      </c>
      <c r="CW94" s="297" t="str">
        <f t="shared" ca="1" si="234"/>
        <v/>
      </c>
      <c r="CX94" s="297" t="str">
        <f t="shared" ca="1" si="234"/>
        <v/>
      </c>
      <c r="CY94" s="297" t="str">
        <f t="shared" ca="1" si="234"/>
        <v/>
      </c>
      <c r="CZ94" s="297" t="str">
        <f t="shared" ca="1" si="234"/>
        <v/>
      </c>
      <c r="DA94" s="297" t="str">
        <f t="shared" ca="1" si="234"/>
        <v/>
      </c>
      <c r="DB94" s="297" t="str">
        <f t="shared" ca="1" si="234"/>
        <v/>
      </c>
      <c r="DC94" s="297" t="str">
        <f t="shared" ca="1" si="234"/>
        <v/>
      </c>
      <c r="DD94" s="297" t="str">
        <f t="shared" ca="1" si="234"/>
        <v/>
      </c>
      <c r="DE94" s="297" t="str">
        <f t="shared" ca="1" si="234"/>
        <v/>
      </c>
      <c r="DF94" s="399" t="str">
        <f t="shared" ca="1" si="234"/>
        <v/>
      </c>
      <c r="DH94" s="403" t="str">
        <f t="shared" ca="1" si="207"/>
        <v/>
      </c>
      <c r="DI94" s="300" t="str">
        <f t="shared" ca="1" si="208"/>
        <v/>
      </c>
      <c r="DJ94" s="404">
        <f t="shared" ca="1" si="209"/>
        <v>0</v>
      </c>
      <c r="DK94" s="299" t="str">
        <f t="shared" ca="1" si="210"/>
        <v/>
      </c>
    </row>
    <row r="95" spans="1:115" ht="32.1" customHeight="1" x14ac:dyDescent="0.2">
      <c r="A95" s="312" t="str">
        <f t="shared" ca="1" si="222"/>
        <v/>
      </c>
      <c r="B95" s="313" t="str">
        <f t="shared" ca="1" si="222"/>
        <v/>
      </c>
      <c r="C95" s="371">
        <f t="shared" ca="1" si="162"/>
        <v>0</v>
      </c>
      <c r="D95" s="361" t="str">
        <f t="shared" ca="1" si="223"/>
        <v/>
      </c>
      <c r="E95" s="314" t="str">
        <f t="shared" ca="1" si="223"/>
        <v/>
      </c>
      <c r="F95" s="314" t="str">
        <f t="shared" ca="1" si="223"/>
        <v/>
      </c>
      <c r="G95" s="313" t="str">
        <f t="shared" ca="1" si="223"/>
        <v/>
      </c>
      <c r="H95" s="346" t="str">
        <f t="shared" ca="1" si="163"/>
        <v>---</v>
      </c>
      <c r="I95" s="312" t="str">
        <f t="shared" ca="1" si="224"/>
        <v/>
      </c>
      <c r="J95" s="313" t="str">
        <f t="shared" ca="1" si="224"/>
        <v/>
      </c>
      <c r="K95" s="313" t="str">
        <f t="shared" ca="1" si="224"/>
        <v/>
      </c>
      <c r="L95" s="321" t="str">
        <f t="shared" ca="1" si="164"/>
        <v>---</v>
      </c>
      <c r="M95" s="457" t="str">
        <f t="shared" ca="1" si="211"/>
        <v/>
      </c>
      <c r="N95" s="316" t="str">
        <f t="shared" ca="1" si="225"/>
        <v/>
      </c>
      <c r="O95" s="313" t="str">
        <f t="shared" ca="1" si="225"/>
        <v/>
      </c>
      <c r="P95" s="321" t="str">
        <f t="shared" ca="1" si="165"/>
        <v>---</v>
      </c>
      <c r="Q95" s="368" t="str">
        <f t="shared" ca="1" si="226"/>
        <v/>
      </c>
      <c r="R95" s="317" t="str">
        <f t="shared" ca="1" si="226"/>
        <v/>
      </c>
      <c r="S95" s="321" t="str">
        <f t="shared" ca="1" si="166"/>
        <v>---</v>
      </c>
      <c r="T95" s="430" t="str">
        <f t="shared" ca="1" si="167"/>
        <v/>
      </c>
      <c r="U95" s="321" t="str">
        <f t="shared" ca="1" si="168"/>
        <v>---</v>
      </c>
      <c r="V95" s="364" t="str">
        <f t="shared" ca="1" si="227"/>
        <v/>
      </c>
      <c r="W95" s="318" t="str">
        <f t="shared" ca="1" si="227"/>
        <v/>
      </c>
      <c r="X95" s="318" t="str">
        <f t="shared" ca="1" si="227"/>
        <v/>
      </c>
      <c r="Y95" s="321" t="str">
        <f t="shared" ca="1" si="169"/>
        <v>---</v>
      </c>
      <c r="Z95" s="312" t="str">
        <f t="shared" ca="1" si="170"/>
        <v/>
      </c>
      <c r="AA95" s="313" t="str">
        <f t="shared" ca="1" si="212"/>
        <v>--</v>
      </c>
      <c r="AB95" s="315" t="str">
        <f t="shared" ca="1" si="171"/>
        <v>---</v>
      </c>
      <c r="AC95" s="321" t="str">
        <f t="shared" ca="1" si="235"/>
        <v>---</v>
      </c>
      <c r="AD95" s="361" t="str">
        <f t="shared" ca="1" si="233"/>
        <v/>
      </c>
      <c r="AE95" s="358" t="str">
        <f t="shared" ca="1" si="233"/>
        <v/>
      </c>
      <c r="AF95" s="312" t="str">
        <f t="shared" ca="1" si="233"/>
        <v/>
      </c>
      <c r="AG95" s="313" t="str">
        <f t="shared" ca="1" si="233"/>
        <v/>
      </c>
      <c r="AH95" s="313" t="str">
        <f t="shared" ca="1" si="233"/>
        <v/>
      </c>
      <c r="AI95" s="313" t="str">
        <f t="shared" ca="1" si="172"/>
        <v/>
      </c>
      <c r="AJ95" s="319">
        <f t="shared" ca="1" si="173"/>
        <v>0</v>
      </c>
      <c r="AK95" s="321" t="str">
        <f ca="1">IF(AJ95=0,"---",(IF(((VLOOKUP(AF95,AuE_Vorgaben!G$25:H$27,2,TRUE))&gt;AJ95),"ok","?")))</f>
        <v>---</v>
      </c>
      <c r="AL95" s="312" t="str">
        <f t="shared" ca="1" si="229"/>
        <v/>
      </c>
      <c r="AM95" s="313" t="str">
        <f t="shared" ca="1" si="229"/>
        <v/>
      </c>
      <c r="AN95" s="313" t="str">
        <f t="shared" ca="1" si="229"/>
        <v/>
      </c>
      <c r="AO95" s="313" t="str">
        <f t="shared" ca="1" si="174"/>
        <v/>
      </c>
      <c r="AP95" s="313" t="str">
        <f t="shared" ca="1" si="175"/>
        <v/>
      </c>
      <c r="AQ95" s="313" t="str">
        <f t="shared" ca="1" si="230"/>
        <v/>
      </c>
      <c r="AR95" s="313" t="str">
        <f t="shared" ca="1" si="230"/>
        <v/>
      </c>
      <c r="AS95" s="313" t="str">
        <f t="shared" ca="1" si="176"/>
        <v/>
      </c>
      <c r="AT95" s="320">
        <f t="shared" ca="1" si="177"/>
        <v>0</v>
      </c>
      <c r="AU95" s="321" t="str">
        <f t="shared" ca="1" si="178"/>
        <v>---</v>
      </c>
      <c r="AV95" s="312" t="str">
        <f t="shared" ca="1" si="231"/>
        <v/>
      </c>
      <c r="AW95" s="313" t="str">
        <f t="shared" ca="1" si="231"/>
        <v/>
      </c>
      <c r="AX95" s="320" t="str">
        <f t="shared" ca="1" si="179"/>
        <v/>
      </c>
      <c r="AY95" s="321" t="str">
        <f t="shared" ca="1" si="180"/>
        <v>---</v>
      </c>
      <c r="AZ95" s="355">
        <f t="shared" ca="1" si="181"/>
        <v>0</v>
      </c>
      <c r="BA95" s="321" t="str">
        <f t="shared" ca="1" si="182"/>
        <v>---</v>
      </c>
      <c r="BB95" s="352" t="str">
        <f t="shared" ca="1" si="183"/>
        <v/>
      </c>
      <c r="BC95" s="321" t="str">
        <f t="shared" ca="1" si="213"/>
        <v>---</v>
      </c>
      <c r="BD95" s="349" t="str">
        <f t="shared" ca="1" si="184"/>
        <v/>
      </c>
      <c r="BE95" s="315" t="str">
        <f t="shared" ca="1" si="185"/>
        <v>---</v>
      </c>
      <c r="BF95" s="320" t="str">
        <f t="shared" ca="1" si="186"/>
        <v/>
      </c>
      <c r="BG95" s="321" t="str">
        <f t="shared" ca="1" si="187"/>
        <v>---</v>
      </c>
      <c r="BI95" s="379" t="s">
        <v>231</v>
      </c>
      <c r="BK95" s="393">
        <f t="shared" ca="1" si="188"/>
        <v>0</v>
      </c>
      <c r="BL95" s="381">
        <f t="shared" ca="1" si="189"/>
        <v>0</v>
      </c>
      <c r="BM95" s="381">
        <f t="shared" ca="1" si="190"/>
        <v>0</v>
      </c>
      <c r="BN95" s="381">
        <f t="shared" ca="1" si="191"/>
        <v>0</v>
      </c>
      <c r="BO95" s="381">
        <f t="shared" ca="1" si="192"/>
        <v>0</v>
      </c>
      <c r="BP95" s="397">
        <f t="shared" ca="1" si="193"/>
        <v>0</v>
      </c>
      <c r="BQ95" s="305"/>
      <c r="BR95" s="312" t="str">
        <f t="shared" ca="1" si="194"/>
        <v/>
      </c>
      <c r="BS95" s="381" t="str">
        <f t="shared" ca="1" si="195"/>
        <v/>
      </c>
      <c r="BT95" s="381" t="str">
        <f t="shared" ca="1" si="196"/>
        <v/>
      </c>
      <c r="BU95" s="397" t="str">
        <f t="shared" ca="1" si="197"/>
        <v/>
      </c>
      <c r="BV95" s="305"/>
      <c r="BW95" s="312" t="str">
        <f t="shared" ca="1" si="198"/>
        <v/>
      </c>
      <c r="BX95" s="381" t="str">
        <f t="shared" ca="1" si="199"/>
        <v/>
      </c>
      <c r="BY95" s="397" t="str">
        <f t="shared" ca="1" si="200"/>
        <v/>
      </c>
      <c r="BZ95" s="305"/>
      <c r="CA95" s="393" t="str">
        <f t="shared" ca="1" si="201"/>
        <v/>
      </c>
      <c r="CB95" s="381" t="str">
        <f t="shared" ca="1" si="202"/>
        <v/>
      </c>
      <c r="CC95" s="381" t="str">
        <f t="shared" ca="1" si="203"/>
        <v/>
      </c>
      <c r="CD95" s="147" t="str">
        <f t="shared" ca="1" si="204"/>
        <v>--</v>
      </c>
      <c r="CQ95" s="393">
        <f t="shared" ca="1" si="205"/>
        <v>0</v>
      </c>
      <c r="CR95" s="381">
        <f t="shared" ca="1" si="206"/>
        <v>0</v>
      </c>
      <c r="CS95" s="397">
        <f t="shared" ca="1" si="214"/>
        <v>0</v>
      </c>
      <c r="CU95" s="296">
        <f t="shared" ca="1" si="215"/>
        <v>0</v>
      </c>
      <c r="CV95" s="297" t="str">
        <f t="shared" ca="1" si="234"/>
        <v/>
      </c>
      <c r="CW95" s="297" t="str">
        <f t="shared" ca="1" si="234"/>
        <v/>
      </c>
      <c r="CX95" s="297" t="str">
        <f t="shared" ca="1" si="234"/>
        <v/>
      </c>
      <c r="CY95" s="297" t="str">
        <f t="shared" ca="1" si="234"/>
        <v/>
      </c>
      <c r="CZ95" s="297" t="str">
        <f t="shared" ca="1" si="234"/>
        <v/>
      </c>
      <c r="DA95" s="297" t="str">
        <f t="shared" ca="1" si="234"/>
        <v/>
      </c>
      <c r="DB95" s="297" t="str">
        <f t="shared" ca="1" si="234"/>
        <v/>
      </c>
      <c r="DC95" s="297" t="str">
        <f t="shared" ca="1" si="234"/>
        <v/>
      </c>
      <c r="DD95" s="297" t="str">
        <f t="shared" ca="1" si="234"/>
        <v/>
      </c>
      <c r="DE95" s="297" t="str">
        <f t="shared" ca="1" si="234"/>
        <v/>
      </c>
      <c r="DF95" s="399" t="str">
        <f t="shared" ca="1" si="234"/>
        <v/>
      </c>
      <c r="DH95" s="403" t="str">
        <f t="shared" ca="1" si="207"/>
        <v/>
      </c>
      <c r="DI95" s="300" t="str">
        <f t="shared" ca="1" si="208"/>
        <v/>
      </c>
      <c r="DJ95" s="404">
        <f t="shared" ca="1" si="209"/>
        <v>0</v>
      </c>
      <c r="DK95" s="299" t="str">
        <f t="shared" ca="1" si="210"/>
        <v/>
      </c>
    </row>
    <row r="96" spans="1:115" ht="32.1" customHeight="1" x14ac:dyDescent="0.2">
      <c r="A96" s="312" t="str">
        <f t="shared" ca="1" si="222"/>
        <v/>
      </c>
      <c r="B96" s="313" t="str">
        <f t="shared" ca="1" si="222"/>
        <v/>
      </c>
      <c r="C96" s="371">
        <f t="shared" ca="1" si="162"/>
        <v>0</v>
      </c>
      <c r="D96" s="361" t="str">
        <f t="shared" ca="1" si="223"/>
        <v/>
      </c>
      <c r="E96" s="314" t="str">
        <f t="shared" ca="1" si="223"/>
        <v/>
      </c>
      <c r="F96" s="314" t="str">
        <f t="shared" ca="1" si="223"/>
        <v/>
      </c>
      <c r="G96" s="313" t="str">
        <f t="shared" ca="1" si="223"/>
        <v/>
      </c>
      <c r="H96" s="346" t="str">
        <f t="shared" ca="1" si="163"/>
        <v>---</v>
      </c>
      <c r="I96" s="312" t="str">
        <f t="shared" ca="1" si="224"/>
        <v/>
      </c>
      <c r="J96" s="313" t="str">
        <f t="shared" ca="1" si="224"/>
        <v/>
      </c>
      <c r="K96" s="313" t="str">
        <f t="shared" ca="1" si="224"/>
        <v/>
      </c>
      <c r="L96" s="321" t="str">
        <f t="shared" ca="1" si="164"/>
        <v>---</v>
      </c>
      <c r="M96" s="457" t="str">
        <f t="shared" ca="1" si="211"/>
        <v/>
      </c>
      <c r="N96" s="316" t="str">
        <f t="shared" ca="1" si="225"/>
        <v/>
      </c>
      <c r="O96" s="313" t="str">
        <f t="shared" ca="1" si="225"/>
        <v/>
      </c>
      <c r="P96" s="321" t="str">
        <f t="shared" ca="1" si="165"/>
        <v>---</v>
      </c>
      <c r="Q96" s="368" t="str">
        <f t="shared" ca="1" si="226"/>
        <v/>
      </c>
      <c r="R96" s="317" t="str">
        <f t="shared" ca="1" si="226"/>
        <v/>
      </c>
      <c r="S96" s="321" t="str">
        <f t="shared" ca="1" si="166"/>
        <v>---</v>
      </c>
      <c r="T96" s="430" t="str">
        <f t="shared" ca="1" si="167"/>
        <v/>
      </c>
      <c r="U96" s="321" t="str">
        <f t="shared" ca="1" si="168"/>
        <v>---</v>
      </c>
      <c r="V96" s="364" t="str">
        <f t="shared" ca="1" si="227"/>
        <v/>
      </c>
      <c r="W96" s="318" t="str">
        <f t="shared" ca="1" si="227"/>
        <v/>
      </c>
      <c r="X96" s="318" t="str">
        <f t="shared" ca="1" si="227"/>
        <v/>
      </c>
      <c r="Y96" s="321" t="str">
        <f t="shared" ca="1" si="169"/>
        <v>---</v>
      </c>
      <c r="Z96" s="312" t="str">
        <f t="shared" ca="1" si="170"/>
        <v/>
      </c>
      <c r="AA96" s="313" t="str">
        <f t="shared" ca="1" si="212"/>
        <v>--</v>
      </c>
      <c r="AB96" s="315" t="str">
        <f t="shared" ca="1" si="171"/>
        <v>---</v>
      </c>
      <c r="AC96" s="321" t="str">
        <f t="shared" ca="1" si="235"/>
        <v>---</v>
      </c>
      <c r="AD96" s="361" t="str">
        <f t="shared" ca="1" si="233"/>
        <v/>
      </c>
      <c r="AE96" s="358" t="str">
        <f t="shared" ca="1" si="233"/>
        <v/>
      </c>
      <c r="AF96" s="312" t="str">
        <f t="shared" ca="1" si="233"/>
        <v/>
      </c>
      <c r="AG96" s="313" t="str">
        <f t="shared" ca="1" si="233"/>
        <v/>
      </c>
      <c r="AH96" s="313" t="str">
        <f t="shared" ca="1" si="233"/>
        <v/>
      </c>
      <c r="AI96" s="313" t="str">
        <f t="shared" ca="1" si="172"/>
        <v/>
      </c>
      <c r="AJ96" s="319">
        <f t="shared" ca="1" si="173"/>
        <v>0</v>
      </c>
      <c r="AK96" s="321" t="str">
        <f ca="1">IF(AJ96=0,"---",(IF(((VLOOKUP(AF96,AuE_Vorgaben!G$25:H$27,2,TRUE))&gt;AJ96),"ok","?")))</f>
        <v>---</v>
      </c>
      <c r="AL96" s="312" t="str">
        <f t="shared" ca="1" si="229"/>
        <v/>
      </c>
      <c r="AM96" s="313" t="str">
        <f t="shared" ca="1" si="229"/>
        <v/>
      </c>
      <c r="AN96" s="313" t="str">
        <f t="shared" ca="1" si="229"/>
        <v/>
      </c>
      <c r="AO96" s="313" t="str">
        <f t="shared" ca="1" si="174"/>
        <v/>
      </c>
      <c r="AP96" s="313" t="str">
        <f t="shared" ca="1" si="175"/>
        <v/>
      </c>
      <c r="AQ96" s="313" t="str">
        <f t="shared" ca="1" si="230"/>
        <v/>
      </c>
      <c r="AR96" s="313" t="str">
        <f t="shared" ca="1" si="230"/>
        <v/>
      </c>
      <c r="AS96" s="313" t="str">
        <f t="shared" ca="1" si="176"/>
        <v/>
      </c>
      <c r="AT96" s="320">
        <f t="shared" ca="1" si="177"/>
        <v>0</v>
      </c>
      <c r="AU96" s="321" t="str">
        <f t="shared" ca="1" si="178"/>
        <v>---</v>
      </c>
      <c r="AV96" s="312" t="str">
        <f t="shared" ca="1" si="231"/>
        <v/>
      </c>
      <c r="AW96" s="313" t="str">
        <f t="shared" ca="1" si="231"/>
        <v/>
      </c>
      <c r="AX96" s="320" t="str">
        <f t="shared" ca="1" si="179"/>
        <v/>
      </c>
      <c r="AY96" s="321" t="str">
        <f t="shared" ca="1" si="180"/>
        <v>---</v>
      </c>
      <c r="AZ96" s="355">
        <f t="shared" ca="1" si="181"/>
        <v>0</v>
      </c>
      <c r="BA96" s="321" t="str">
        <f t="shared" ca="1" si="182"/>
        <v>---</v>
      </c>
      <c r="BB96" s="352" t="str">
        <f t="shared" ca="1" si="183"/>
        <v/>
      </c>
      <c r="BC96" s="321" t="str">
        <f t="shared" ca="1" si="213"/>
        <v>---</v>
      </c>
      <c r="BD96" s="349" t="str">
        <f t="shared" ca="1" si="184"/>
        <v/>
      </c>
      <c r="BE96" s="315" t="str">
        <f t="shared" ca="1" si="185"/>
        <v>---</v>
      </c>
      <c r="BF96" s="320" t="str">
        <f t="shared" ca="1" si="186"/>
        <v/>
      </c>
      <c r="BG96" s="321" t="str">
        <f t="shared" ca="1" si="187"/>
        <v>---</v>
      </c>
      <c r="BI96" s="379" t="s">
        <v>232</v>
      </c>
      <c r="BK96" s="393">
        <f t="shared" ca="1" si="188"/>
        <v>0</v>
      </c>
      <c r="BL96" s="381">
        <f t="shared" ca="1" si="189"/>
        <v>0</v>
      </c>
      <c r="BM96" s="381">
        <f t="shared" ca="1" si="190"/>
        <v>0</v>
      </c>
      <c r="BN96" s="381">
        <f t="shared" ca="1" si="191"/>
        <v>0</v>
      </c>
      <c r="BO96" s="381">
        <f t="shared" ca="1" si="192"/>
        <v>0</v>
      </c>
      <c r="BP96" s="397">
        <f t="shared" ca="1" si="193"/>
        <v>0</v>
      </c>
      <c r="BQ96" s="305"/>
      <c r="BR96" s="312" t="str">
        <f t="shared" ca="1" si="194"/>
        <v/>
      </c>
      <c r="BS96" s="381" t="str">
        <f t="shared" ca="1" si="195"/>
        <v/>
      </c>
      <c r="BT96" s="381" t="str">
        <f t="shared" ca="1" si="196"/>
        <v/>
      </c>
      <c r="BU96" s="397" t="str">
        <f t="shared" ca="1" si="197"/>
        <v/>
      </c>
      <c r="BV96" s="305"/>
      <c r="BW96" s="312" t="str">
        <f t="shared" ca="1" si="198"/>
        <v/>
      </c>
      <c r="BX96" s="381" t="str">
        <f t="shared" ca="1" si="199"/>
        <v/>
      </c>
      <c r="BY96" s="397" t="str">
        <f t="shared" ca="1" si="200"/>
        <v/>
      </c>
      <c r="BZ96" s="305"/>
      <c r="CA96" s="393" t="str">
        <f t="shared" ca="1" si="201"/>
        <v/>
      </c>
      <c r="CB96" s="381" t="str">
        <f t="shared" ca="1" si="202"/>
        <v/>
      </c>
      <c r="CC96" s="381" t="str">
        <f t="shared" ca="1" si="203"/>
        <v/>
      </c>
      <c r="CD96" s="147" t="str">
        <f t="shared" ca="1" si="204"/>
        <v>--</v>
      </c>
      <c r="CQ96" s="393">
        <f t="shared" ca="1" si="205"/>
        <v>0</v>
      </c>
      <c r="CR96" s="381">
        <f t="shared" ca="1" si="206"/>
        <v>0</v>
      </c>
      <c r="CS96" s="397">
        <f t="shared" ca="1" si="214"/>
        <v>0</v>
      </c>
      <c r="CU96" s="296">
        <f t="shared" ca="1" si="215"/>
        <v>0</v>
      </c>
      <c r="CV96" s="297" t="str">
        <f t="shared" ca="1" si="234"/>
        <v/>
      </c>
      <c r="CW96" s="297" t="str">
        <f t="shared" ca="1" si="234"/>
        <v/>
      </c>
      <c r="CX96" s="297" t="str">
        <f t="shared" ca="1" si="234"/>
        <v/>
      </c>
      <c r="CY96" s="297" t="str">
        <f t="shared" ca="1" si="234"/>
        <v/>
      </c>
      <c r="CZ96" s="297" t="str">
        <f t="shared" ca="1" si="234"/>
        <v/>
      </c>
      <c r="DA96" s="297" t="str">
        <f t="shared" ca="1" si="234"/>
        <v/>
      </c>
      <c r="DB96" s="297" t="str">
        <f t="shared" ca="1" si="234"/>
        <v/>
      </c>
      <c r="DC96" s="297" t="str">
        <f t="shared" ca="1" si="234"/>
        <v/>
      </c>
      <c r="DD96" s="297" t="str">
        <f t="shared" ca="1" si="234"/>
        <v/>
      </c>
      <c r="DE96" s="297" t="str">
        <f t="shared" ca="1" si="234"/>
        <v/>
      </c>
      <c r="DF96" s="399" t="str">
        <f t="shared" ca="1" si="234"/>
        <v/>
      </c>
      <c r="DH96" s="403" t="str">
        <f t="shared" ca="1" si="207"/>
        <v/>
      </c>
      <c r="DI96" s="300" t="str">
        <f t="shared" ca="1" si="208"/>
        <v/>
      </c>
      <c r="DJ96" s="404">
        <f t="shared" ca="1" si="209"/>
        <v>0</v>
      </c>
      <c r="DK96" s="299" t="str">
        <f t="shared" ca="1" si="210"/>
        <v/>
      </c>
    </row>
    <row r="97" spans="1:115" ht="32.1" customHeight="1" x14ac:dyDescent="0.2">
      <c r="A97" s="312" t="str">
        <f t="shared" ca="1" si="222"/>
        <v/>
      </c>
      <c r="B97" s="313" t="str">
        <f t="shared" ca="1" si="222"/>
        <v/>
      </c>
      <c r="C97" s="371">
        <f t="shared" ca="1" si="162"/>
        <v>0</v>
      </c>
      <c r="D97" s="361" t="str">
        <f t="shared" ca="1" si="223"/>
        <v/>
      </c>
      <c r="E97" s="314" t="str">
        <f t="shared" ca="1" si="223"/>
        <v/>
      </c>
      <c r="F97" s="314" t="str">
        <f t="shared" ca="1" si="223"/>
        <v/>
      </c>
      <c r="G97" s="313" t="str">
        <f t="shared" ca="1" si="223"/>
        <v/>
      </c>
      <c r="H97" s="346" t="str">
        <f t="shared" ca="1" si="163"/>
        <v>---</v>
      </c>
      <c r="I97" s="312" t="str">
        <f t="shared" ca="1" si="224"/>
        <v/>
      </c>
      <c r="J97" s="313" t="str">
        <f t="shared" ca="1" si="224"/>
        <v/>
      </c>
      <c r="K97" s="313" t="str">
        <f t="shared" ca="1" si="224"/>
        <v/>
      </c>
      <c r="L97" s="321" t="str">
        <f t="shared" ca="1" si="164"/>
        <v>---</v>
      </c>
      <c r="M97" s="457" t="str">
        <f t="shared" ca="1" si="211"/>
        <v/>
      </c>
      <c r="N97" s="316" t="str">
        <f t="shared" ca="1" si="225"/>
        <v/>
      </c>
      <c r="O97" s="313" t="str">
        <f t="shared" ca="1" si="225"/>
        <v/>
      </c>
      <c r="P97" s="321" t="str">
        <f t="shared" ca="1" si="165"/>
        <v>---</v>
      </c>
      <c r="Q97" s="368" t="str">
        <f t="shared" ca="1" si="226"/>
        <v/>
      </c>
      <c r="R97" s="317" t="str">
        <f t="shared" ca="1" si="226"/>
        <v/>
      </c>
      <c r="S97" s="321" t="str">
        <f t="shared" ca="1" si="166"/>
        <v>---</v>
      </c>
      <c r="T97" s="430" t="str">
        <f t="shared" ca="1" si="167"/>
        <v/>
      </c>
      <c r="U97" s="321" t="str">
        <f t="shared" ca="1" si="168"/>
        <v>---</v>
      </c>
      <c r="V97" s="364" t="str">
        <f t="shared" ca="1" si="227"/>
        <v/>
      </c>
      <c r="W97" s="318" t="str">
        <f t="shared" ca="1" si="227"/>
        <v/>
      </c>
      <c r="X97" s="318" t="str">
        <f t="shared" ca="1" si="227"/>
        <v/>
      </c>
      <c r="Y97" s="321" t="str">
        <f t="shared" ca="1" si="169"/>
        <v>---</v>
      </c>
      <c r="Z97" s="312" t="str">
        <f t="shared" ca="1" si="170"/>
        <v/>
      </c>
      <c r="AA97" s="313" t="str">
        <f t="shared" ca="1" si="212"/>
        <v>--</v>
      </c>
      <c r="AB97" s="315" t="str">
        <f t="shared" ca="1" si="171"/>
        <v>---</v>
      </c>
      <c r="AC97" s="321" t="str">
        <f t="shared" ca="1" si="235"/>
        <v>---</v>
      </c>
      <c r="AD97" s="361" t="str">
        <f t="shared" ca="1" si="233"/>
        <v/>
      </c>
      <c r="AE97" s="358" t="str">
        <f t="shared" ca="1" si="233"/>
        <v/>
      </c>
      <c r="AF97" s="312" t="str">
        <f t="shared" ca="1" si="233"/>
        <v/>
      </c>
      <c r="AG97" s="313" t="str">
        <f t="shared" ca="1" si="233"/>
        <v/>
      </c>
      <c r="AH97" s="313" t="str">
        <f t="shared" ca="1" si="233"/>
        <v/>
      </c>
      <c r="AI97" s="313" t="str">
        <f t="shared" ca="1" si="172"/>
        <v/>
      </c>
      <c r="AJ97" s="319">
        <f t="shared" ca="1" si="173"/>
        <v>0</v>
      </c>
      <c r="AK97" s="321" t="str">
        <f ca="1">IF(AJ97=0,"---",(IF(((VLOOKUP(AF97,AuE_Vorgaben!G$25:H$27,2,TRUE))&gt;AJ97),"ok","?")))</f>
        <v>---</v>
      </c>
      <c r="AL97" s="312" t="str">
        <f t="shared" ca="1" si="229"/>
        <v/>
      </c>
      <c r="AM97" s="313" t="str">
        <f t="shared" ca="1" si="229"/>
        <v/>
      </c>
      <c r="AN97" s="313" t="str">
        <f t="shared" ca="1" si="229"/>
        <v/>
      </c>
      <c r="AO97" s="313" t="str">
        <f t="shared" ca="1" si="174"/>
        <v/>
      </c>
      <c r="AP97" s="313" t="str">
        <f t="shared" ca="1" si="175"/>
        <v/>
      </c>
      <c r="AQ97" s="313" t="str">
        <f t="shared" ca="1" si="230"/>
        <v/>
      </c>
      <c r="AR97" s="313" t="str">
        <f t="shared" ca="1" si="230"/>
        <v/>
      </c>
      <c r="AS97" s="313" t="str">
        <f t="shared" ca="1" si="176"/>
        <v/>
      </c>
      <c r="AT97" s="320">
        <f t="shared" ca="1" si="177"/>
        <v>0</v>
      </c>
      <c r="AU97" s="321" t="str">
        <f t="shared" ca="1" si="178"/>
        <v>---</v>
      </c>
      <c r="AV97" s="312" t="str">
        <f t="shared" ca="1" si="231"/>
        <v/>
      </c>
      <c r="AW97" s="313" t="str">
        <f t="shared" ca="1" si="231"/>
        <v/>
      </c>
      <c r="AX97" s="320" t="str">
        <f t="shared" ca="1" si="179"/>
        <v/>
      </c>
      <c r="AY97" s="321" t="str">
        <f t="shared" ca="1" si="180"/>
        <v>---</v>
      </c>
      <c r="AZ97" s="355">
        <f t="shared" ca="1" si="181"/>
        <v>0</v>
      </c>
      <c r="BA97" s="321" t="str">
        <f t="shared" ca="1" si="182"/>
        <v>---</v>
      </c>
      <c r="BB97" s="352" t="str">
        <f t="shared" ca="1" si="183"/>
        <v/>
      </c>
      <c r="BC97" s="321" t="str">
        <f t="shared" ca="1" si="213"/>
        <v>---</v>
      </c>
      <c r="BD97" s="349" t="str">
        <f t="shared" ca="1" si="184"/>
        <v/>
      </c>
      <c r="BE97" s="315" t="str">
        <f t="shared" ca="1" si="185"/>
        <v>---</v>
      </c>
      <c r="BF97" s="320" t="str">
        <f t="shared" ca="1" si="186"/>
        <v/>
      </c>
      <c r="BG97" s="321" t="str">
        <f t="shared" ca="1" si="187"/>
        <v>---</v>
      </c>
      <c r="BI97" s="379" t="s">
        <v>233</v>
      </c>
      <c r="BK97" s="393">
        <f t="shared" ca="1" si="188"/>
        <v>0</v>
      </c>
      <c r="BL97" s="381">
        <f t="shared" ca="1" si="189"/>
        <v>0</v>
      </c>
      <c r="BM97" s="381">
        <f t="shared" ca="1" si="190"/>
        <v>0</v>
      </c>
      <c r="BN97" s="381">
        <f t="shared" ca="1" si="191"/>
        <v>0</v>
      </c>
      <c r="BO97" s="381">
        <f t="shared" ca="1" si="192"/>
        <v>0</v>
      </c>
      <c r="BP97" s="397">
        <f t="shared" ca="1" si="193"/>
        <v>0</v>
      </c>
      <c r="BQ97" s="305"/>
      <c r="BR97" s="312" t="str">
        <f t="shared" ca="1" si="194"/>
        <v/>
      </c>
      <c r="BS97" s="381" t="str">
        <f t="shared" ca="1" si="195"/>
        <v/>
      </c>
      <c r="BT97" s="381" t="str">
        <f t="shared" ca="1" si="196"/>
        <v/>
      </c>
      <c r="BU97" s="397" t="str">
        <f t="shared" ca="1" si="197"/>
        <v/>
      </c>
      <c r="BV97" s="305"/>
      <c r="BW97" s="312" t="str">
        <f t="shared" ca="1" si="198"/>
        <v/>
      </c>
      <c r="BX97" s="381" t="str">
        <f t="shared" ca="1" si="199"/>
        <v/>
      </c>
      <c r="BY97" s="397" t="str">
        <f t="shared" ca="1" si="200"/>
        <v/>
      </c>
      <c r="BZ97" s="305"/>
      <c r="CA97" s="393" t="str">
        <f t="shared" ca="1" si="201"/>
        <v/>
      </c>
      <c r="CB97" s="381" t="str">
        <f t="shared" ca="1" si="202"/>
        <v/>
      </c>
      <c r="CC97" s="381" t="str">
        <f t="shared" ca="1" si="203"/>
        <v/>
      </c>
      <c r="CD97" s="147" t="str">
        <f t="shared" ca="1" si="204"/>
        <v>--</v>
      </c>
      <c r="CQ97" s="393">
        <f t="shared" ca="1" si="205"/>
        <v>0</v>
      </c>
      <c r="CR97" s="381">
        <f t="shared" ca="1" si="206"/>
        <v>0</v>
      </c>
      <c r="CS97" s="397">
        <f t="shared" ca="1" si="214"/>
        <v>0</v>
      </c>
      <c r="CU97" s="296">
        <f t="shared" ca="1" si="215"/>
        <v>0</v>
      </c>
      <c r="CV97" s="297" t="str">
        <f t="shared" ca="1" si="234"/>
        <v/>
      </c>
      <c r="CW97" s="297" t="str">
        <f t="shared" ca="1" si="234"/>
        <v/>
      </c>
      <c r="CX97" s="297" t="str">
        <f t="shared" ca="1" si="234"/>
        <v/>
      </c>
      <c r="CY97" s="297" t="str">
        <f t="shared" ca="1" si="234"/>
        <v/>
      </c>
      <c r="CZ97" s="297" t="str">
        <f t="shared" ca="1" si="234"/>
        <v/>
      </c>
      <c r="DA97" s="297" t="str">
        <f t="shared" ca="1" si="234"/>
        <v/>
      </c>
      <c r="DB97" s="297" t="str">
        <f t="shared" ca="1" si="234"/>
        <v/>
      </c>
      <c r="DC97" s="297" t="str">
        <f t="shared" ca="1" si="234"/>
        <v/>
      </c>
      <c r="DD97" s="297" t="str">
        <f t="shared" ca="1" si="234"/>
        <v/>
      </c>
      <c r="DE97" s="297" t="str">
        <f t="shared" ca="1" si="234"/>
        <v/>
      </c>
      <c r="DF97" s="399" t="str">
        <f t="shared" ca="1" si="234"/>
        <v/>
      </c>
      <c r="DH97" s="403" t="str">
        <f t="shared" ca="1" si="207"/>
        <v/>
      </c>
      <c r="DI97" s="300" t="str">
        <f t="shared" ca="1" si="208"/>
        <v/>
      </c>
      <c r="DJ97" s="404">
        <f t="shared" ca="1" si="209"/>
        <v>0</v>
      </c>
      <c r="DK97" s="299" t="str">
        <f t="shared" ca="1" si="210"/>
        <v/>
      </c>
    </row>
    <row r="98" spans="1:115" ht="32.1" customHeight="1" x14ac:dyDescent="0.2">
      <c r="A98" s="312" t="str">
        <f t="shared" ca="1" si="222"/>
        <v/>
      </c>
      <c r="B98" s="313" t="str">
        <f t="shared" ca="1" si="222"/>
        <v/>
      </c>
      <c r="C98" s="371">
        <f t="shared" ca="1" si="162"/>
        <v>0</v>
      </c>
      <c r="D98" s="361" t="str">
        <f t="shared" ca="1" si="223"/>
        <v/>
      </c>
      <c r="E98" s="314" t="str">
        <f t="shared" ca="1" si="223"/>
        <v/>
      </c>
      <c r="F98" s="314" t="str">
        <f t="shared" ca="1" si="223"/>
        <v/>
      </c>
      <c r="G98" s="313" t="str">
        <f t="shared" ca="1" si="223"/>
        <v/>
      </c>
      <c r="H98" s="346" t="str">
        <f t="shared" ca="1" si="163"/>
        <v>---</v>
      </c>
      <c r="I98" s="312" t="str">
        <f t="shared" ca="1" si="224"/>
        <v/>
      </c>
      <c r="J98" s="313" t="str">
        <f t="shared" ca="1" si="224"/>
        <v/>
      </c>
      <c r="K98" s="313" t="str">
        <f t="shared" ca="1" si="224"/>
        <v/>
      </c>
      <c r="L98" s="321" t="str">
        <f t="shared" ca="1" si="164"/>
        <v>---</v>
      </c>
      <c r="M98" s="457" t="str">
        <f t="shared" ca="1" si="211"/>
        <v/>
      </c>
      <c r="N98" s="316" t="str">
        <f t="shared" ca="1" si="225"/>
        <v/>
      </c>
      <c r="O98" s="313" t="str">
        <f t="shared" ca="1" si="225"/>
        <v/>
      </c>
      <c r="P98" s="321" t="str">
        <f t="shared" ca="1" si="165"/>
        <v>---</v>
      </c>
      <c r="Q98" s="368" t="str">
        <f t="shared" ca="1" si="226"/>
        <v/>
      </c>
      <c r="R98" s="317" t="str">
        <f t="shared" ca="1" si="226"/>
        <v/>
      </c>
      <c r="S98" s="321" t="str">
        <f t="shared" ca="1" si="166"/>
        <v>---</v>
      </c>
      <c r="T98" s="430" t="str">
        <f t="shared" ca="1" si="167"/>
        <v/>
      </c>
      <c r="U98" s="321" t="str">
        <f t="shared" ca="1" si="168"/>
        <v>---</v>
      </c>
      <c r="V98" s="364" t="str">
        <f t="shared" ca="1" si="227"/>
        <v/>
      </c>
      <c r="W98" s="318" t="str">
        <f t="shared" ca="1" si="227"/>
        <v/>
      </c>
      <c r="X98" s="318" t="str">
        <f t="shared" ca="1" si="227"/>
        <v/>
      </c>
      <c r="Y98" s="321" t="str">
        <f t="shared" ca="1" si="169"/>
        <v>---</v>
      </c>
      <c r="Z98" s="312" t="str">
        <f t="shared" ca="1" si="170"/>
        <v/>
      </c>
      <c r="AA98" s="313" t="str">
        <f t="shared" ca="1" si="212"/>
        <v>--</v>
      </c>
      <c r="AB98" s="315" t="str">
        <f t="shared" ca="1" si="171"/>
        <v>---</v>
      </c>
      <c r="AC98" s="321" t="str">
        <f t="shared" ca="1" si="235"/>
        <v>---</v>
      </c>
      <c r="AD98" s="361" t="str">
        <f t="shared" ca="1" si="233"/>
        <v/>
      </c>
      <c r="AE98" s="358" t="str">
        <f t="shared" ca="1" si="233"/>
        <v/>
      </c>
      <c r="AF98" s="312" t="str">
        <f t="shared" ca="1" si="233"/>
        <v/>
      </c>
      <c r="AG98" s="313" t="str">
        <f t="shared" ca="1" si="233"/>
        <v/>
      </c>
      <c r="AH98" s="313" t="str">
        <f t="shared" ca="1" si="233"/>
        <v/>
      </c>
      <c r="AI98" s="313" t="str">
        <f t="shared" ca="1" si="172"/>
        <v/>
      </c>
      <c r="AJ98" s="319">
        <f t="shared" ca="1" si="173"/>
        <v>0</v>
      </c>
      <c r="AK98" s="321" t="str">
        <f ca="1">IF(AJ98=0,"---",(IF(((VLOOKUP(AF98,AuE_Vorgaben!G$25:H$27,2,TRUE))&gt;AJ98),"ok","?")))</f>
        <v>---</v>
      </c>
      <c r="AL98" s="312" t="str">
        <f t="shared" ca="1" si="229"/>
        <v/>
      </c>
      <c r="AM98" s="313" t="str">
        <f t="shared" ca="1" si="229"/>
        <v/>
      </c>
      <c r="AN98" s="313" t="str">
        <f t="shared" ca="1" si="229"/>
        <v/>
      </c>
      <c r="AO98" s="313" t="str">
        <f t="shared" ca="1" si="174"/>
        <v/>
      </c>
      <c r="AP98" s="313" t="str">
        <f t="shared" ca="1" si="175"/>
        <v/>
      </c>
      <c r="AQ98" s="313" t="str">
        <f t="shared" ca="1" si="230"/>
        <v/>
      </c>
      <c r="AR98" s="313" t="str">
        <f t="shared" ca="1" si="230"/>
        <v/>
      </c>
      <c r="AS98" s="313" t="str">
        <f t="shared" ca="1" si="176"/>
        <v/>
      </c>
      <c r="AT98" s="320">
        <f t="shared" ca="1" si="177"/>
        <v>0</v>
      </c>
      <c r="AU98" s="321" t="str">
        <f t="shared" ca="1" si="178"/>
        <v>---</v>
      </c>
      <c r="AV98" s="312" t="str">
        <f t="shared" ca="1" si="231"/>
        <v/>
      </c>
      <c r="AW98" s="313" t="str">
        <f t="shared" ca="1" si="231"/>
        <v/>
      </c>
      <c r="AX98" s="320" t="str">
        <f t="shared" ca="1" si="179"/>
        <v/>
      </c>
      <c r="AY98" s="321" t="str">
        <f t="shared" ca="1" si="180"/>
        <v>---</v>
      </c>
      <c r="AZ98" s="355">
        <f t="shared" ca="1" si="181"/>
        <v>0</v>
      </c>
      <c r="BA98" s="321" t="str">
        <f t="shared" ca="1" si="182"/>
        <v>---</v>
      </c>
      <c r="BB98" s="352" t="str">
        <f t="shared" ca="1" si="183"/>
        <v/>
      </c>
      <c r="BC98" s="321" t="str">
        <f t="shared" ca="1" si="213"/>
        <v>---</v>
      </c>
      <c r="BD98" s="349" t="str">
        <f t="shared" ca="1" si="184"/>
        <v/>
      </c>
      <c r="BE98" s="315" t="str">
        <f t="shared" ca="1" si="185"/>
        <v>---</v>
      </c>
      <c r="BF98" s="320" t="str">
        <f t="shared" ca="1" si="186"/>
        <v/>
      </c>
      <c r="BG98" s="321" t="str">
        <f t="shared" ca="1" si="187"/>
        <v>---</v>
      </c>
      <c r="BI98" s="379" t="s">
        <v>234</v>
      </c>
      <c r="BK98" s="393">
        <f t="shared" ca="1" si="188"/>
        <v>0</v>
      </c>
      <c r="BL98" s="381">
        <f t="shared" ca="1" si="189"/>
        <v>0</v>
      </c>
      <c r="BM98" s="381">
        <f t="shared" ca="1" si="190"/>
        <v>0</v>
      </c>
      <c r="BN98" s="381">
        <f t="shared" ca="1" si="191"/>
        <v>0</v>
      </c>
      <c r="BO98" s="381">
        <f t="shared" ca="1" si="192"/>
        <v>0</v>
      </c>
      <c r="BP98" s="397">
        <f t="shared" ca="1" si="193"/>
        <v>0</v>
      </c>
      <c r="BQ98" s="305"/>
      <c r="BR98" s="312" t="str">
        <f t="shared" ca="1" si="194"/>
        <v/>
      </c>
      <c r="BS98" s="381" t="str">
        <f t="shared" ca="1" si="195"/>
        <v/>
      </c>
      <c r="BT98" s="381" t="str">
        <f t="shared" ca="1" si="196"/>
        <v/>
      </c>
      <c r="BU98" s="397" t="str">
        <f t="shared" ca="1" si="197"/>
        <v/>
      </c>
      <c r="BV98" s="305"/>
      <c r="BW98" s="312" t="str">
        <f t="shared" ca="1" si="198"/>
        <v/>
      </c>
      <c r="BX98" s="381" t="str">
        <f t="shared" ca="1" si="199"/>
        <v/>
      </c>
      <c r="BY98" s="397" t="str">
        <f t="shared" ca="1" si="200"/>
        <v/>
      </c>
      <c r="BZ98" s="305"/>
      <c r="CA98" s="393" t="str">
        <f t="shared" ca="1" si="201"/>
        <v/>
      </c>
      <c r="CB98" s="381" t="str">
        <f t="shared" ca="1" si="202"/>
        <v/>
      </c>
      <c r="CC98" s="381" t="str">
        <f t="shared" ca="1" si="203"/>
        <v/>
      </c>
      <c r="CD98" s="147" t="str">
        <f t="shared" ca="1" si="204"/>
        <v>--</v>
      </c>
      <c r="CQ98" s="393">
        <f t="shared" ca="1" si="205"/>
        <v>0</v>
      </c>
      <c r="CR98" s="381">
        <f t="shared" ca="1" si="206"/>
        <v>0</v>
      </c>
      <c r="CS98" s="397">
        <f t="shared" ca="1" si="214"/>
        <v>0</v>
      </c>
      <c r="CU98" s="296">
        <f t="shared" ca="1" si="215"/>
        <v>0</v>
      </c>
      <c r="CV98" s="297" t="str">
        <f t="shared" ca="1" si="234"/>
        <v/>
      </c>
      <c r="CW98" s="297" t="str">
        <f t="shared" ca="1" si="234"/>
        <v/>
      </c>
      <c r="CX98" s="297" t="str">
        <f t="shared" ca="1" si="234"/>
        <v/>
      </c>
      <c r="CY98" s="297" t="str">
        <f t="shared" ca="1" si="234"/>
        <v/>
      </c>
      <c r="CZ98" s="297" t="str">
        <f t="shared" ca="1" si="234"/>
        <v/>
      </c>
      <c r="DA98" s="297" t="str">
        <f t="shared" ca="1" si="234"/>
        <v/>
      </c>
      <c r="DB98" s="297" t="str">
        <f t="shared" ca="1" si="234"/>
        <v/>
      </c>
      <c r="DC98" s="297" t="str">
        <f t="shared" ca="1" si="234"/>
        <v/>
      </c>
      <c r="DD98" s="297" t="str">
        <f t="shared" ca="1" si="234"/>
        <v/>
      </c>
      <c r="DE98" s="297" t="str">
        <f t="shared" ca="1" si="234"/>
        <v/>
      </c>
      <c r="DF98" s="399" t="str">
        <f t="shared" ca="1" si="234"/>
        <v/>
      </c>
      <c r="DH98" s="403" t="str">
        <f t="shared" ca="1" si="207"/>
        <v/>
      </c>
      <c r="DI98" s="300" t="str">
        <f t="shared" ca="1" si="208"/>
        <v/>
      </c>
      <c r="DJ98" s="404">
        <f t="shared" ca="1" si="209"/>
        <v>0</v>
      </c>
      <c r="DK98" s="299" t="str">
        <f t="shared" ca="1" si="210"/>
        <v/>
      </c>
    </row>
    <row r="99" spans="1:115" ht="32.1" customHeight="1" x14ac:dyDescent="0.2">
      <c r="A99" s="312" t="str">
        <f t="shared" ca="1" si="222"/>
        <v/>
      </c>
      <c r="B99" s="313" t="str">
        <f t="shared" ca="1" si="222"/>
        <v/>
      </c>
      <c r="C99" s="371">
        <f t="shared" ca="1" si="162"/>
        <v>0</v>
      </c>
      <c r="D99" s="361" t="str">
        <f t="shared" ca="1" si="223"/>
        <v/>
      </c>
      <c r="E99" s="314" t="str">
        <f t="shared" ca="1" si="223"/>
        <v/>
      </c>
      <c r="F99" s="314" t="str">
        <f t="shared" ca="1" si="223"/>
        <v/>
      </c>
      <c r="G99" s="313" t="str">
        <f t="shared" ca="1" si="223"/>
        <v/>
      </c>
      <c r="H99" s="346" t="str">
        <f t="shared" ref="H99:H101" ca="1" si="236">IF(C99&lt;&gt;0,(IF(AND(G99=15,F99="Gruppenmaßnahme im Klassenverband"),"ok",(IF(AND(G99=1,F99="Einzelmaßnahme"),"ok","?")))),"---")</f>
        <v>---</v>
      </c>
      <c r="I99" s="312" t="str">
        <f t="shared" ca="1" si="224"/>
        <v/>
      </c>
      <c r="J99" s="313" t="str">
        <f t="shared" ca="1" si="224"/>
        <v/>
      </c>
      <c r="K99" s="313" t="str">
        <f t="shared" ca="1" si="224"/>
        <v/>
      </c>
      <c r="L99" s="321" t="str">
        <f t="shared" ca="1" si="164"/>
        <v>---</v>
      </c>
      <c r="M99" s="457" t="str">
        <f t="shared" ca="1" si="211"/>
        <v/>
      </c>
      <c r="N99" s="316" t="str">
        <f t="shared" ca="1" si="225"/>
        <v/>
      </c>
      <c r="O99" s="313" t="str">
        <f t="shared" ca="1" si="225"/>
        <v/>
      </c>
      <c r="P99" s="321" t="str">
        <f t="shared" ref="P99:P102" ca="1" si="237">IF($C99&lt;&gt;0,(IF(AND(N99&gt;0,O99="keine Maßnahmeteile bei einem AG"),"?","ok")),"---")</f>
        <v>---</v>
      </c>
      <c r="Q99" s="368" t="str">
        <f t="shared" ca="1" si="226"/>
        <v/>
      </c>
      <c r="R99" s="317" t="str">
        <f t="shared" ca="1" si="226"/>
        <v/>
      </c>
      <c r="S99" s="321" t="str">
        <f t="shared" ref="S99:S102" ca="1" si="238">IF(C99=0,"---",(IF(Q99&gt;12,"?",(IF(AND(R99="Nein",Q99&gt;6),"?","ok")))))</f>
        <v>---</v>
      </c>
      <c r="T99" s="430" t="str">
        <f t="shared" ca="1" si="167"/>
        <v/>
      </c>
      <c r="U99" s="321" t="str">
        <f t="shared" ca="1" si="168"/>
        <v>---</v>
      </c>
      <c r="V99" s="364" t="str">
        <f t="shared" ca="1" si="227"/>
        <v/>
      </c>
      <c r="W99" s="318" t="str">
        <f t="shared" ca="1" si="227"/>
        <v/>
      </c>
      <c r="X99" s="318" t="str">
        <f t="shared" ca="1" si="227"/>
        <v/>
      </c>
      <c r="Y99" s="321" t="str">
        <f t="shared" ref="Y99:Y102" ca="1" si="239">IF(C99=0,"---",(IF(W99&gt;X99,"?","ok")))</f>
        <v>---</v>
      </c>
      <c r="Z99" s="312" t="str">
        <f t="shared" ca="1" si="170"/>
        <v/>
      </c>
      <c r="AA99" s="313" t="str">
        <f t="shared" ca="1" si="212"/>
        <v>--</v>
      </c>
      <c r="AB99" s="315" t="str">
        <f t="shared" ca="1" si="171"/>
        <v>---</v>
      </c>
      <c r="AC99" s="321" t="str">
        <f ca="1">IF(C99=0,"---",(IF(AA99="BDKS","---",(VLOOKUP(AA99,$CG$63:$CI$86,3,FALSE)))))</f>
        <v>---</v>
      </c>
      <c r="AD99" s="361" t="str">
        <f t="shared" ca="1" si="233"/>
        <v/>
      </c>
      <c r="AE99" s="358" t="str">
        <f t="shared" ca="1" si="233"/>
        <v/>
      </c>
      <c r="AF99" s="312" t="str">
        <f t="shared" ca="1" si="233"/>
        <v/>
      </c>
      <c r="AG99" s="313" t="str">
        <f t="shared" ca="1" si="233"/>
        <v/>
      </c>
      <c r="AH99" s="313" t="str">
        <f t="shared" ca="1" si="233"/>
        <v/>
      </c>
      <c r="AI99" s="313" t="str">
        <f t="shared" ca="1" si="172"/>
        <v/>
      </c>
      <c r="AJ99" s="319">
        <f t="shared" ref="AJ99:AJ102" ca="1" si="240">IF(AI99="",0,(AI99/AF99))</f>
        <v>0</v>
      </c>
      <c r="AK99" s="321" t="str">
        <f ca="1">IF(AJ99=0,"---",(IF(((VLOOKUP(AF99,AuE_Vorgaben!G$25:H$27,2,TRUE))&gt;AJ99),"ok","?")))</f>
        <v>---</v>
      </c>
      <c r="AL99" s="312" t="str">
        <f t="shared" ca="1" si="229"/>
        <v/>
      </c>
      <c r="AM99" s="313" t="str">
        <f t="shared" ca="1" si="229"/>
        <v/>
      </c>
      <c r="AN99" s="313" t="str">
        <f t="shared" ca="1" si="229"/>
        <v/>
      </c>
      <c r="AO99" s="313" t="str">
        <f t="shared" ca="1" si="174"/>
        <v/>
      </c>
      <c r="AP99" s="313" t="str">
        <f t="shared" ca="1" si="175"/>
        <v/>
      </c>
      <c r="AQ99" s="313" t="str">
        <f t="shared" ca="1" si="230"/>
        <v/>
      </c>
      <c r="AR99" s="313" t="str">
        <f t="shared" ca="1" si="230"/>
        <v/>
      </c>
      <c r="AS99" s="313" t="str">
        <f t="shared" ca="1" si="176"/>
        <v/>
      </c>
      <c r="AT99" s="320">
        <f t="shared" ref="AT99:AT102" ca="1" si="241">IF(C99=0,0,(AS99/AP99))</f>
        <v>0</v>
      </c>
      <c r="AU99" s="321" t="str">
        <f t="shared" ca="1" si="178"/>
        <v>---</v>
      </c>
      <c r="AV99" s="312" t="str">
        <f t="shared" ca="1" si="231"/>
        <v/>
      </c>
      <c r="AW99" s="313" t="str">
        <f t="shared" ca="1" si="231"/>
        <v/>
      </c>
      <c r="AX99" s="320" t="str">
        <f ca="1">IF(AV99="","",(AW99/AV99))</f>
        <v/>
      </c>
      <c r="AY99" s="321" t="str">
        <f t="shared" ref="AY99" ca="1" si="242">IF(AV99="","---",IF(AX99&gt;10%,"?","ok"))</f>
        <v>---</v>
      </c>
      <c r="AZ99" s="355">
        <f t="shared" ca="1" si="181"/>
        <v>0</v>
      </c>
      <c r="BA99" s="321" t="str">
        <f t="shared" ca="1" si="182"/>
        <v>---</v>
      </c>
      <c r="BB99" s="352" t="str">
        <f t="shared" ca="1" si="183"/>
        <v/>
      </c>
      <c r="BC99" s="321" t="str">
        <f t="shared" ca="1" si="213"/>
        <v>---</v>
      </c>
      <c r="BD99" s="349" t="str">
        <f t="shared" ca="1" si="184"/>
        <v/>
      </c>
      <c r="BE99" s="315" t="str">
        <f t="shared" ca="1" si="185"/>
        <v>---</v>
      </c>
      <c r="BF99" s="320" t="str">
        <f t="shared" ca="1" si="186"/>
        <v/>
      </c>
      <c r="BG99" s="321" t="str">
        <f t="shared" ca="1" si="187"/>
        <v>---</v>
      </c>
      <c r="BI99" s="379" t="s">
        <v>235</v>
      </c>
      <c r="BK99" s="393">
        <f t="shared" ca="1" si="188"/>
        <v>0</v>
      </c>
      <c r="BL99" s="381">
        <f t="shared" ca="1" si="189"/>
        <v>0</v>
      </c>
      <c r="BM99" s="381">
        <f t="shared" ref="BM99:BM102" ca="1" si="243">IF($C99=0,0,(IF(BL99=1,0,(IF(D99="§ 45 Abs. 1 Satz 1 Nr. 1 SGB III Heranführung an den Ausbildungs- und Arbeitsmarkt",1,0)))))</f>
        <v>0</v>
      </c>
      <c r="BN99" s="381">
        <f t="shared" ca="1" si="191"/>
        <v>0</v>
      </c>
      <c r="BO99" s="381">
        <f t="shared" ca="1" si="192"/>
        <v>0</v>
      </c>
      <c r="BP99" s="397">
        <f t="shared" ca="1" si="193"/>
        <v>0</v>
      </c>
      <c r="BQ99" s="305"/>
      <c r="BR99" s="312" t="str">
        <f t="shared" ca="1" si="194"/>
        <v/>
      </c>
      <c r="BS99" s="381" t="str">
        <f ca="1">IF(BR99="","",(IF(BR99&lt;21,1,0)))</f>
        <v/>
      </c>
      <c r="BT99" s="381" t="str">
        <f t="shared" ca="1" si="196"/>
        <v/>
      </c>
      <c r="BU99" s="397" t="str">
        <f ca="1">IF(BR99="","",(IF(BR99&gt;126,1,0)))</f>
        <v/>
      </c>
      <c r="BV99" s="305"/>
      <c r="BW99" s="312" t="str">
        <f t="shared" ca="1" si="198"/>
        <v/>
      </c>
      <c r="BX99" s="381" t="str">
        <f t="shared" ref="BX99:BX101" ca="1" si="244">IF(BW99="","",(IF(BW99="keine Maßnahmeteile bei einem AG",0,1)))</f>
        <v/>
      </c>
      <c r="BY99" s="397" t="str">
        <f t="shared" ref="BY99:BY101" ca="1" si="245">IF(BW99="","",(IF(BX99=1,0,1)))</f>
        <v/>
      </c>
      <c r="BZ99" s="305"/>
      <c r="CA99" s="393" t="str">
        <f t="shared" ca="1" si="201"/>
        <v/>
      </c>
      <c r="CB99" s="381" t="str">
        <f t="shared" ca="1" si="202"/>
        <v/>
      </c>
      <c r="CC99" s="381" t="str">
        <f t="shared" ca="1" si="203"/>
        <v/>
      </c>
      <c r="CD99" s="147" t="str">
        <f t="shared" ca="1" si="204"/>
        <v>--</v>
      </c>
      <c r="CQ99" s="393">
        <f t="shared" ca="1" si="205"/>
        <v>0</v>
      </c>
      <c r="CR99" s="381">
        <f t="shared" ca="1" si="206"/>
        <v>0</v>
      </c>
      <c r="CS99" s="397">
        <f t="shared" ca="1" si="214"/>
        <v>0</v>
      </c>
      <c r="CU99" s="296">
        <f t="shared" ca="1" si="215"/>
        <v>0</v>
      </c>
      <c r="CV99" s="297" t="str">
        <f t="shared" ca="1" si="234"/>
        <v/>
      </c>
      <c r="CW99" s="297" t="str">
        <f t="shared" ca="1" si="234"/>
        <v/>
      </c>
      <c r="CX99" s="297" t="str">
        <f t="shared" ca="1" si="234"/>
        <v/>
      </c>
      <c r="CY99" s="297" t="str">
        <f t="shared" ca="1" si="234"/>
        <v/>
      </c>
      <c r="CZ99" s="297" t="str">
        <f t="shared" ca="1" si="234"/>
        <v/>
      </c>
      <c r="DA99" s="297" t="str">
        <f t="shared" ca="1" si="234"/>
        <v/>
      </c>
      <c r="DB99" s="297" t="str">
        <f t="shared" ca="1" si="234"/>
        <v/>
      </c>
      <c r="DC99" s="297" t="str">
        <f t="shared" ca="1" si="234"/>
        <v/>
      </c>
      <c r="DD99" s="297" t="str">
        <f t="shared" ca="1" si="234"/>
        <v/>
      </c>
      <c r="DE99" s="297" t="str">
        <f t="shared" ca="1" si="234"/>
        <v/>
      </c>
      <c r="DF99" s="399" t="str">
        <f t="shared" ca="1" si="234"/>
        <v/>
      </c>
      <c r="DH99" s="403" t="str">
        <f t="shared" ca="1" si="207"/>
        <v/>
      </c>
      <c r="DI99" s="300" t="str">
        <f t="shared" ca="1" si="208"/>
        <v/>
      </c>
      <c r="DJ99" s="404">
        <f t="shared" ref="DJ99:DJ102" ca="1" si="246">IF(I99="",0,(I99-DI99))</f>
        <v>0</v>
      </c>
      <c r="DK99" s="299" t="str">
        <f t="shared" ca="1" si="210"/>
        <v/>
      </c>
    </row>
    <row r="100" spans="1:115" ht="32.1" customHeight="1" x14ac:dyDescent="0.2">
      <c r="A100" s="312" t="str">
        <f t="shared" ca="1" si="222"/>
        <v/>
      </c>
      <c r="B100" s="313" t="str">
        <f t="shared" ca="1" si="222"/>
        <v/>
      </c>
      <c r="C100" s="371">
        <f t="shared" ca="1" si="162"/>
        <v>0</v>
      </c>
      <c r="D100" s="361" t="str">
        <f t="shared" ca="1" si="223"/>
        <v/>
      </c>
      <c r="E100" s="314" t="str">
        <f t="shared" ca="1" si="223"/>
        <v/>
      </c>
      <c r="F100" s="314" t="str">
        <f t="shared" ca="1" si="223"/>
        <v/>
      </c>
      <c r="G100" s="313" t="str">
        <f t="shared" ca="1" si="223"/>
        <v/>
      </c>
      <c r="H100" s="346" t="str">
        <f t="shared" ca="1" si="236"/>
        <v>---</v>
      </c>
      <c r="I100" s="312" t="str">
        <f t="shared" ca="1" si="224"/>
        <v/>
      </c>
      <c r="J100" s="313" t="str">
        <f t="shared" ca="1" si="224"/>
        <v/>
      </c>
      <c r="K100" s="313" t="str">
        <f t="shared" ca="1" si="224"/>
        <v/>
      </c>
      <c r="L100" s="321" t="str">
        <f t="shared" ca="1" si="164"/>
        <v>---</v>
      </c>
      <c r="M100" s="457" t="str">
        <f t="shared" ca="1" si="211"/>
        <v/>
      </c>
      <c r="N100" s="316" t="str">
        <f t="shared" ca="1" si="225"/>
        <v/>
      </c>
      <c r="O100" s="313" t="str">
        <f t="shared" ca="1" si="225"/>
        <v/>
      </c>
      <c r="P100" s="321" t="str">
        <f t="shared" ca="1" si="237"/>
        <v>---</v>
      </c>
      <c r="Q100" s="368" t="str">
        <f t="shared" ca="1" si="226"/>
        <v/>
      </c>
      <c r="R100" s="317" t="str">
        <f t="shared" ca="1" si="226"/>
        <v/>
      </c>
      <c r="S100" s="321" t="str">
        <f t="shared" ca="1" si="238"/>
        <v>---</v>
      </c>
      <c r="T100" s="430" t="str">
        <f t="shared" ca="1" si="167"/>
        <v/>
      </c>
      <c r="U100" s="321" t="str">
        <f t="shared" ca="1" si="168"/>
        <v>---</v>
      </c>
      <c r="V100" s="364" t="str">
        <f t="shared" ca="1" si="227"/>
        <v/>
      </c>
      <c r="W100" s="318" t="str">
        <f t="shared" ca="1" si="227"/>
        <v/>
      </c>
      <c r="X100" s="318" t="str">
        <f t="shared" ca="1" si="227"/>
        <v/>
      </c>
      <c r="Y100" s="321" t="str">
        <f t="shared" ca="1" si="239"/>
        <v>---</v>
      </c>
      <c r="Z100" s="312" t="str">
        <f t="shared" ca="1" si="170"/>
        <v/>
      </c>
      <c r="AA100" s="313" t="str">
        <f t="shared" ca="1" si="212"/>
        <v>--</v>
      </c>
      <c r="AB100" s="315" t="str">
        <f t="shared" ca="1" si="171"/>
        <v>---</v>
      </c>
      <c r="AC100" s="321" t="str">
        <f ca="1">IF(C100=0,"---",(IF(AA100="BDKS","---",(VLOOKUP(AA100,$CG$63:$CI$86,3,FALSE)))))</f>
        <v>---</v>
      </c>
      <c r="AD100" s="361" t="str">
        <f t="shared" ca="1" si="233"/>
        <v/>
      </c>
      <c r="AE100" s="358" t="str">
        <f t="shared" ca="1" si="233"/>
        <v/>
      </c>
      <c r="AF100" s="312" t="str">
        <f t="shared" ca="1" si="233"/>
        <v/>
      </c>
      <c r="AG100" s="313" t="str">
        <f t="shared" ca="1" si="233"/>
        <v/>
      </c>
      <c r="AH100" s="313" t="str">
        <f t="shared" ca="1" si="233"/>
        <v/>
      </c>
      <c r="AI100" s="313" t="str">
        <f ca="1">IF(AG100="","",(AG100-AH100))</f>
        <v/>
      </c>
      <c r="AJ100" s="319">
        <f t="shared" ca="1" si="240"/>
        <v>0</v>
      </c>
      <c r="AK100" s="321" t="str">
        <f ca="1">IF(AJ100=0,"---",(IF(((VLOOKUP(AF100,AuE_Vorgaben!G$25:H$27,2,TRUE))&gt;AJ100),"ok","?")))</f>
        <v>---</v>
      </c>
      <c r="AL100" s="312" t="str">
        <f t="shared" ca="1" si="229"/>
        <v/>
      </c>
      <c r="AM100" s="313" t="str">
        <f t="shared" ca="1" si="229"/>
        <v/>
      </c>
      <c r="AN100" s="313" t="str">
        <f t="shared" ca="1" si="229"/>
        <v/>
      </c>
      <c r="AO100" s="313" t="str">
        <f ca="1">IF(AL100="","",(AM100/60*AN100))</f>
        <v/>
      </c>
      <c r="AP100" s="313" t="str">
        <f ca="1">IF(AO100="","",(AL100-AO100))</f>
        <v/>
      </c>
      <c r="AQ100" s="313" t="str">
        <f t="shared" ca="1" si="230"/>
        <v/>
      </c>
      <c r="AR100" s="313" t="str">
        <f t="shared" ca="1" si="230"/>
        <v/>
      </c>
      <c r="AS100" s="313" t="str">
        <f ca="1">IF(AQ100="","",(AQ100-AR100))</f>
        <v/>
      </c>
      <c r="AT100" s="320">
        <f t="shared" ca="1" si="241"/>
        <v>0</v>
      </c>
      <c r="AU100" s="321" t="str">
        <f ca="1">IF(AT100=0,"---",(IF(AT100=100%,"ok","?")))</f>
        <v>---</v>
      </c>
      <c r="AV100" s="312" t="str">
        <f t="shared" ca="1" si="231"/>
        <v/>
      </c>
      <c r="AW100" s="313" t="str">
        <f t="shared" ca="1" si="231"/>
        <v/>
      </c>
      <c r="AX100" s="320" t="str">
        <f t="shared" ref="AX100:AX102" ca="1" si="247">IF(AV100="","",(AW100/AV100))</f>
        <v/>
      </c>
      <c r="AY100" s="321" t="str">
        <f t="shared" ref="AY100:AY102" ca="1" si="248">IF(AV100="","---",IF(AX100&gt;10%,"?","ok"))</f>
        <v>---</v>
      </c>
      <c r="AZ100" s="355">
        <f ca="1">CU100</f>
        <v>0</v>
      </c>
      <c r="BA100" s="321" t="str">
        <f ca="1">IF(AZ100=0,"---",IF(AZ100&gt;40,"?","ok"))</f>
        <v>---</v>
      </c>
      <c r="BB100" s="352" t="str">
        <f t="shared" ref="BB100:BB101" ca="1" si="249">DK100</f>
        <v/>
      </c>
      <c r="BC100" s="321" t="str">
        <f t="shared" ca="1" si="213"/>
        <v>---</v>
      </c>
      <c r="BD100" s="349" t="str">
        <f t="shared" ca="1" si="184"/>
        <v/>
      </c>
      <c r="BE100" s="315" t="str">
        <f t="shared" ca="1" si="185"/>
        <v>---</v>
      </c>
      <c r="BF100" s="320" t="str">
        <f t="shared" ca="1" si="186"/>
        <v/>
      </c>
      <c r="BG100" s="321" t="str">
        <f t="shared" ca="1" si="187"/>
        <v>---</v>
      </c>
      <c r="BI100" s="379" t="s">
        <v>236</v>
      </c>
      <c r="BK100" s="393">
        <f t="shared" ca="1" si="188"/>
        <v>0</v>
      </c>
      <c r="BL100" s="381">
        <f t="shared" ca="1" si="189"/>
        <v>0</v>
      </c>
      <c r="BM100" s="381">
        <f t="shared" ca="1" si="243"/>
        <v>0</v>
      </c>
      <c r="BN100" s="381">
        <f t="shared" ca="1" si="191"/>
        <v>0</v>
      </c>
      <c r="BO100" s="381">
        <f t="shared" ca="1" si="192"/>
        <v>0</v>
      </c>
      <c r="BP100" s="397">
        <f t="shared" ca="1" si="193"/>
        <v>0</v>
      </c>
      <c r="BQ100" s="305"/>
      <c r="BR100" s="312" t="str">
        <f t="shared" ca="1" si="194"/>
        <v/>
      </c>
      <c r="BS100" s="381" t="str">
        <f t="shared" ref="BS100:BS102" ca="1" si="250">IF(BR100="","",(IF(BR100&lt;21,1,0)))</f>
        <v/>
      </c>
      <c r="BT100" s="381" t="str">
        <f t="shared" ref="BT100:BT101" ca="1" si="251">IF(BR100="","",(IF((AND(BR100&gt;20,BR100&lt;127)),1,0)))</f>
        <v/>
      </c>
      <c r="BU100" s="397" t="str">
        <f t="shared" ref="BU100:BU102" ca="1" si="252">IF(BR100="","",(IF(BR100&gt;126,1,0)))</f>
        <v/>
      </c>
      <c r="BV100" s="305"/>
      <c r="BW100" s="312" t="str">
        <f t="shared" ca="1" si="198"/>
        <v/>
      </c>
      <c r="BX100" s="381" t="str">
        <f t="shared" ca="1" si="244"/>
        <v/>
      </c>
      <c r="BY100" s="397" t="str">
        <f t="shared" ca="1" si="245"/>
        <v/>
      </c>
      <c r="BZ100" s="305"/>
      <c r="CA100" s="393" t="str">
        <f t="shared" ca="1" si="201"/>
        <v/>
      </c>
      <c r="CB100" s="381" t="str">
        <f t="shared" ca="1" si="202"/>
        <v/>
      </c>
      <c r="CC100" s="381" t="str">
        <f t="shared" ca="1" si="203"/>
        <v/>
      </c>
      <c r="CD100" s="147" t="str">
        <f t="shared" ca="1" si="204"/>
        <v>--</v>
      </c>
      <c r="CQ100" s="393">
        <f t="shared" ca="1" si="205"/>
        <v>0</v>
      </c>
      <c r="CR100" s="381">
        <f t="shared" ca="1" si="206"/>
        <v>0</v>
      </c>
      <c r="CS100" s="397">
        <f t="shared" ca="1" si="214"/>
        <v>0</v>
      </c>
      <c r="CU100" s="298">
        <f t="shared" ref="CU100:CU101" ca="1" si="253">MAX(CV100:DF100)</f>
        <v>0</v>
      </c>
      <c r="CV100" s="297" t="str">
        <f t="shared" ca="1" si="234"/>
        <v/>
      </c>
      <c r="CW100" s="297" t="str">
        <f t="shared" ca="1" si="234"/>
        <v/>
      </c>
      <c r="CX100" s="297" t="str">
        <f t="shared" ca="1" si="234"/>
        <v/>
      </c>
      <c r="CY100" s="297" t="str">
        <f t="shared" ca="1" si="234"/>
        <v/>
      </c>
      <c r="CZ100" s="297" t="str">
        <f t="shared" ca="1" si="234"/>
        <v/>
      </c>
      <c r="DA100" s="297" t="str">
        <f t="shared" ca="1" si="234"/>
        <v/>
      </c>
      <c r="DB100" s="297" t="str">
        <f t="shared" ca="1" si="234"/>
        <v/>
      </c>
      <c r="DC100" s="297" t="str">
        <f t="shared" ca="1" si="234"/>
        <v/>
      </c>
      <c r="DD100" s="297" t="str">
        <f t="shared" ca="1" si="234"/>
        <v/>
      </c>
      <c r="DE100" s="297" t="str">
        <f t="shared" ca="1" si="234"/>
        <v/>
      </c>
      <c r="DF100" s="399" t="str">
        <f t="shared" ca="1" si="234"/>
        <v/>
      </c>
      <c r="DH100" s="403" t="str">
        <f t="shared" ca="1" si="207"/>
        <v/>
      </c>
      <c r="DI100" s="300" t="str">
        <f t="shared" ca="1" si="208"/>
        <v/>
      </c>
      <c r="DJ100" s="404">
        <f t="shared" ca="1" si="246"/>
        <v>0</v>
      </c>
      <c r="DK100" s="299" t="str">
        <f t="shared" ref="DK100" ca="1" si="254">IF(DJ100=0,"",DH100/DJ100)</f>
        <v/>
      </c>
    </row>
    <row r="101" spans="1:115" ht="32.1" customHeight="1" x14ac:dyDescent="0.2">
      <c r="A101" s="312" t="str">
        <f t="shared" ca="1" si="222"/>
        <v/>
      </c>
      <c r="B101" s="313" t="str">
        <f t="shared" ca="1" si="222"/>
        <v/>
      </c>
      <c r="C101" s="371">
        <f t="shared" ca="1" si="162"/>
        <v>0</v>
      </c>
      <c r="D101" s="361" t="str">
        <f t="shared" ca="1" si="223"/>
        <v/>
      </c>
      <c r="E101" s="314" t="str">
        <f t="shared" ca="1" si="223"/>
        <v/>
      </c>
      <c r="F101" s="314" t="str">
        <f t="shared" ca="1" si="223"/>
        <v/>
      </c>
      <c r="G101" s="313" t="str">
        <f t="shared" ca="1" si="223"/>
        <v/>
      </c>
      <c r="H101" s="346" t="str">
        <f t="shared" ca="1" si="236"/>
        <v>---</v>
      </c>
      <c r="I101" s="312" t="str">
        <f t="shared" ca="1" si="224"/>
        <v/>
      </c>
      <c r="J101" s="313" t="str">
        <f t="shared" ca="1" si="224"/>
        <v/>
      </c>
      <c r="K101" s="313" t="str">
        <f t="shared" ca="1" si="224"/>
        <v/>
      </c>
      <c r="L101" s="321" t="str">
        <f t="shared" ca="1" si="164"/>
        <v>---</v>
      </c>
      <c r="M101" s="457" t="str">
        <f t="shared" ca="1" si="211"/>
        <v/>
      </c>
      <c r="N101" s="316" t="str">
        <f t="shared" ca="1" si="225"/>
        <v/>
      </c>
      <c r="O101" s="313" t="str">
        <f t="shared" ca="1" si="225"/>
        <v/>
      </c>
      <c r="P101" s="321" t="str">
        <f t="shared" ca="1" si="237"/>
        <v>---</v>
      </c>
      <c r="Q101" s="368" t="str">
        <f t="shared" ca="1" si="226"/>
        <v/>
      </c>
      <c r="R101" s="317" t="str">
        <f t="shared" ca="1" si="226"/>
        <v/>
      </c>
      <c r="S101" s="321" t="str">
        <f t="shared" ca="1" si="238"/>
        <v>---</v>
      </c>
      <c r="T101" s="430" t="str">
        <f t="shared" ca="1" si="167"/>
        <v/>
      </c>
      <c r="U101" s="321" t="str">
        <f t="shared" ca="1" si="168"/>
        <v>---</v>
      </c>
      <c r="V101" s="364" t="str">
        <f t="shared" ca="1" si="227"/>
        <v/>
      </c>
      <c r="W101" s="318" t="str">
        <f t="shared" ca="1" si="227"/>
        <v/>
      </c>
      <c r="X101" s="318" t="str">
        <f t="shared" ca="1" si="227"/>
        <v/>
      </c>
      <c r="Y101" s="321" t="str">
        <f t="shared" ca="1" si="239"/>
        <v>---</v>
      </c>
      <c r="Z101" s="312" t="str">
        <f t="shared" ca="1" si="170"/>
        <v/>
      </c>
      <c r="AA101" s="313" t="str">
        <f t="shared" ca="1" si="212"/>
        <v>--</v>
      </c>
      <c r="AB101" s="315" t="str">
        <f t="shared" ca="1" si="171"/>
        <v>---</v>
      </c>
      <c r="AC101" s="321" t="str">
        <f ca="1">IF(C101=0,"---",(IF(AA101="BDKS","---",(VLOOKUP(AA101,$CG$63:$CI$86,3,FALSE)))))</f>
        <v>---</v>
      </c>
      <c r="AD101" s="361" t="str">
        <f t="shared" ca="1" si="233"/>
        <v/>
      </c>
      <c r="AE101" s="358" t="str">
        <f t="shared" ca="1" si="233"/>
        <v/>
      </c>
      <c r="AF101" s="312" t="str">
        <f t="shared" ca="1" si="233"/>
        <v/>
      </c>
      <c r="AG101" s="313" t="str">
        <f t="shared" ca="1" si="233"/>
        <v/>
      </c>
      <c r="AH101" s="313" t="str">
        <f t="shared" ca="1" si="233"/>
        <v/>
      </c>
      <c r="AI101" s="313" t="str">
        <f ca="1">IF(AG101="","",(AG101-AH101))</f>
        <v/>
      </c>
      <c r="AJ101" s="319">
        <f t="shared" ca="1" si="240"/>
        <v>0</v>
      </c>
      <c r="AK101" s="321" t="str">
        <f ca="1">IF(AJ101=0,"---",(IF(((VLOOKUP(AF101,AuE_Vorgaben!G$25:H$27,2,TRUE))&gt;AJ101),"ok","?")))</f>
        <v>---</v>
      </c>
      <c r="AL101" s="312" t="str">
        <f t="shared" ca="1" si="229"/>
        <v/>
      </c>
      <c r="AM101" s="313" t="str">
        <f t="shared" ca="1" si="229"/>
        <v/>
      </c>
      <c r="AN101" s="313" t="str">
        <f t="shared" ca="1" si="229"/>
        <v/>
      </c>
      <c r="AO101" s="313" t="str">
        <f ca="1">IF(AL101="","",(AM101/60*AN101))</f>
        <v/>
      </c>
      <c r="AP101" s="313" t="str">
        <f ca="1">IF(AO101="","",(AL101-AO101))</f>
        <v/>
      </c>
      <c r="AQ101" s="313" t="str">
        <f t="shared" ca="1" si="230"/>
        <v/>
      </c>
      <c r="AR101" s="313" t="str">
        <f t="shared" ca="1" si="230"/>
        <v/>
      </c>
      <c r="AS101" s="313" t="str">
        <f ca="1">IF(AQ101="","",(AQ101-AR101))</f>
        <v/>
      </c>
      <c r="AT101" s="320">
        <f t="shared" ca="1" si="241"/>
        <v>0</v>
      </c>
      <c r="AU101" s="321" t="str">
        <f ca="1">IF(AT101=0,"---",(IF(AT101=100%,"ok","?")))</f>
        <v>---</v>
      </c>
      <c r="AV101" s="312" t="str">
        <f t="shared" ca="1" si="231"/>
        <v/>
      </c>
      <c r="AW101" s="313" t="str">
        <f t="shared" ca="1" si="231"/>
        <v/>
      </c>
      <c r="AX101" s="320" t="str">
        <f t="shared" ca="1" si="247"/>
        <v/>
      </c>
      <c r="AY101" s="321" t="str">
        <f t="shared" ca="1" si="248"/>
        <v>---</v>
      </c>
      <c r="AZ101" s="355">
        <f ca="1">CU101</f>
        <v>0</v>
      </c>
      <c r="BA101" s="321" t="str">
        <f ca="1">IF(AZ101=0,"---",IF(AZ101&gt;40,"?","ok"))</f>
        <v>---</v>
      </c>
      <c r="BB101" s="352" t="str">
        <f t="shared" ca="1" si="249"/>
        <v/>
      </c>
      <c r="BC101" s="321" t="str">
        <f t="shared" ca="1" si="213"/>
        <v>---</v>
      </c>
      <c r="BD101" s="349" t="str">
        <f t="shared" ca="1" si="184"/>
        <v/>
      </c>
      <c r="BE101" s="315" t="str">
        <f t="shared" ca="1" si="185"/>
        <v>---</v>
      </c>
      <c r="BF101" s="320" t="str">
        <f t="shared" ca="1" si="186"/>
        <v/>
      </c>
      <c r="BG101" s="321" t="str">
        <f t="shared" ca="1" si="187"/>
        <v>---</v>
      </c>
      <c r="BI101" s="379" t="s">
        <v>237</v>
      </c>
      <c r="BK101" s="393">
        <f t="shared" ca="1" si="188"/>
        <v>0</v>
      </c>
      <c r="BL101" s="381">
        <f ca="1">IF(Y101="?",1,0)</f>
        <v>0</v>
      </c>
      <c r="BM101" s="381">
        <f t="shared" ca="1" si="243"/>
        <v>0</v>
      </c>
      <c r="BN101" s="381">
        <f t="shared" ca="1" si="191"/>
        <v>0</v>
      </c>
      <c r="BO101" s="381">
        <f t="shared" ca="1" si="192"/>
        <v>0</v>
      </c>
      <c r="BP101" s="397">
        <f t="shared" ca="1" si="193"/>
        <v>0</v>
      </c>
      <c r="BQ101" s="305"/>
      <c r="BR101" s="312" t="str">
        <f t="shared" ca="1" si="194"/>
        <v/>
      </c>
      <c r="BS101" s="381" t="str">
        <f t="shared" ca="1" si="250"/>
        <v/>
      </c>
      <c r="BT101" s="381" t="str">
        <f t="shared" ca="1" si="251"/>
        <v/>
      </c>
      <c r="BU101" s="397" t="str">
        <f t="shared" ca="1" si="252"/>
        <v/>
      </c>
      <c r="BV101" s="305"/>
      <c r="BW101" s="312" t="str">
        <f t="shared" ca="1" si="198"/>
        <v/>
      </c>
      <c r="BX101" s="381" t="str">
        <f t="shared" ca="1" si="244"/>
        <v/>
      </c>
      <c r="BY101" s="397" t="str">
        <f t="shared" ca="1" si="245"/>
        <v/>
      </c>
      <c r="BZ101" s="305"/>
      <c r="CA101" s="393" t="str">
        <f ca="1">IF(BM101=1,"1",(IF(BN101=1,"2",(IF(BO101=1,"4",(IF(BP101=1,"5","")))))))</f>
        <v/>
      </c>
      <c r="CB101" s="381" t="str">
        <f ca="1">IF(BS101=1,"4W",(IF(BT101=1,"6M",(IF(BU101=1,"ü6M","")))))</f>
        <v/>
      </c>
      <c r="CC101" s="381" t="str">
        <f ca="1">IF(BX101=1,"mP",(IF(BY101=1,"oP","")))</f>
        <v/>
      </c>
      <c r="CD101" s="147" t="str">
        <f t="shared" ref="CD101" ca="1" si="255">IF(BL101=1,"BDKS",(CA101&amp;"-"&amp;CB101&amp;"-"&amp;CC101))</f>
        <v>--</v>
      </c>
      <c r="CQ101" s="393">
        <f t="shared" ca="1" si="205"/>
        <v>0</v>
      </c>
      <c r="CR101" s="381">
        <f ca="1">ROUNDUP((IF(CQ101&lt;127,0,CQ101/21)),0)</f>
        <v>0</v>
      </c>
      <c r="CS101" s="397">
        <f t="shared" ca="1" si="214"/>
        <v>0</v>
      </c>
      <c r="CU101" s="298">
        <f t="shared" ca="1" si="253"/>
        <v>0</v>
      </c>
      <c r="CV101" s="297" t="str">
        <f t="shared" ca="1" si="234"/>
        <v/>
      </c>
      <c r="CW101" s="297" t="str">
        <f t="shared" ca="1" si="234"/>
        <v/>
      </c>
      <c r="CX101" s="297" t="str">
        <f t="shared" ca="1" si="234"/>
        <v/>
      </c>
      <c r="CY101" s="297" t="str">
        <f t="shared" ca="1" si="234"/>
        <v/>
      </c>
      <c r="CZ101" s="297" t="str">
        <f t="shared" ca="1" si="234"/>
        <v/>
      </c>
      <c r="DA101" s="297" t="str">
        <f t="shared" ca="1" si="234"/>
        <v/>
      </c>
      <c r="DB101" s="297" t="str">
        <f t="shared" ca="1" si="234"/>
        <v/>
      </c>
      <c r="DC101" s="297" t="str">
        <f t="shared" ca="1" si="234"/>
        <v/>
      </c>
      <c r="DD101" s="297" t="str">
        <f t="shared" ca="1" si="234"/>
        <v/>
      </c>
      <c r="DE101" s="297" t="str">
        <f t="shared" ca="1" si="234"/>
        <v/>
      </c>
      <c r="DF101" s="399" t="str">
        <f t="shared" ca="1" si="234"/>
        <v/>
      </c>
      <c r="DH101" s="403" t="str">
        <f t="shared" ca="1" si="207"/>
        <v/>
      </c>
      <c r="DI101" s="300" t="str">
        <f t="shared" ca="1" si="208"/>
        <v/>
      </c>
      <c r="DJ101" s="404">
        <f t="shared" ca="1" si="246"/>
        <v>0</v>
      </c>
      <c r="DK101" s="299" t="str">
        <f t="shared" ref="DK101:DK102" ca="1" si="256">IF(DJ101=0,"",DH101/DJ101)</f>
        <v/>
      </c>
    </row>
    <row r="102" spans="1:115" ht="32.1" customHeight="1" thickBot="1" x14ac:dyDescent="0.25">
      <c r="A102" s="322" t="str">
        <f t="shared" ca="1" si="222"/>
        <v/>
      </c>
      <c r="B102" s="323" t="str">
        <f t="shared" ca="1" si="222"/>
        <v/>
      </c>
      <c r="C102" s="372">
        <f t="shared" ca="1" si="162"/>
        <v>0</v>
      </c>
      <c r="D102" s="362" t="str">
        <f t="shared" ca="1" si="223"/>
        <v/>
      </c>
      <c r="E102" s="324" t="str">
        <f t="shared" ca="1" si="223"/>
        <v/>
      </c>
      <c r="F102" s="324" t="str">
        <f t="shared" ca="1" si="223"/>
        <v/>
      </c>
      <c r="G102" s="323" t="str">
        <f t="shared" ca="1" si="223"/>
        <v/>
      </c>
      <c r="H102" s="347" t="str">
        <f ca="1">IF($C102&lt;&gt;0,(IF(AND(G102=15,F102="Gruppenmaßnahme im Klassenverband"),"ok",(IF(AND(G102=1,F102="Einzelmaßnahme"),"ok","?")))),"---")</f>
        <v>---</v>
      </c>
      <c r="I102" s="322" t="str">
        <f t="shared" ca="1" si="224"/>
        <v/>
      </c>
      <c r="J102" s="323" t="str">
        <f t="shared" ca="1" si="224"/>
        <v/>
      </c>
      <c r="K102" s="323" t="str">
        <f t="shared" ca="1" si="224"/>
        <v/>
      </c>
      <c r="L102" s="330" t="str">
        <f t="shared" ca="1" si="164"/>
        <v>---</v>
      </c>
      <c r="M102" s="457" t="str">
        <f t="shared" ca="1" si="211"/>
        <v/>
      </c>
      <c r="N102" s="326" t="str">
        <f t="shared" ca="1" si="225"/>
        <v/>
      </c>
      <c r="O102" s="323" t="str">
        <f t="shared" ca="1" si="225"/>
        <v/>
      </c>
      <c r="P102" s="330" t="str">
        <f t="shared" ca="1" si="237"/>
        <v>---</v>
      </c>
      <c r="Q102" s="369" t="str">
        <f t="shared" ca="1" si="226"/>
        <v/>
      </c>
      <c r="R102" s="327" t="str">
        <f t="shared" ca="1" si="226"/>
        <v/>
      </c>
      <c r="S102" s="330" t="str">
        <f t="shared" ca="1" si="238"/>
        <v>---</v>
      </c>
      <c r="T102" s="431" t="str">
        <f t="shared" ca="1" si="167"/>
        <v/>
      </c>
      <c r="U102" s="330" t="str">
        <f ca="1">IF(T102="","---",(IF(T102&gt;37.5,"?",(IF(T102&lt;20,"?","ok")))))</f>
        <v>---</v>
      </c>
      <c r="V102" s="365" t="str">
        <f t="shared" ca="1" si="227"/>
        <v/>
      </c>
      <c r="W102" s="328" t="str">
        <f t="shared" ca="1" si="227"/>
        <v/>
      </c>
      <c r="X102" s="328" t="str">
        <f t="shared" ca="1" si="227"/>
        <v/>
      </c>
      <c r="Y102" s="330" t="str">
        <f t="shared" ca="1" si="239"/>
        <v>---</v>
      </c>
      <c r="Z102" s="322" t="str">
        <f t="shared" ca="1" si="170"/>
        <v/>
      </c>
      <c r="AA102" s="323" t="str">
        <f t="shared" ca="1" si="212"/>
        <v>--</v>
      </c>
      <c r="AB102" s="325" t="str">
        <f t="shared" ca="1" si="171"/>
        <v>---</v>
      </c>
      <c r="AC102" s="330" t="str">
        <f ca="1">IF(C102=0,"---",(IF(AA102="BDKS","---",(VLOOKUP(AA102,$CG$63:$CI$86,3,FALSE)))))</f>
        <v>---</v>
      </c>
      <c r="AD102" s="362" t="str">
        <f t="shared" ca="1" si="233"/>
        <v/>
      </c>
      <c r="AE102" s="359" t="str">
        <f t="shared" ca="1" si="233"/>
        <v/>
      </c>
      <c r="AF102" s="322" t="str">
        <f t="shared" ca="1" si="233"/>
        <v/>
      </c>
      <c r="AG102" s="323" t="str">
        <f t="shared" ca="1" si="233"/>
        <v/>
      </c>
      <c r="AH102" s="323" t="str">
        <f t="shared" ca="1" si="233"/>
        <v/>
      </c>
      <c r="AI102" s="323" t="str">
        <f ca="1">IF(AG102="","",(AG102-AH102))</f>
        <v/>
      </c>
      <c r="AJ102" s="289">
        <f t="shared" ca="1" si="240"/>
        <v>0</v>
      </c>
      <c r="AK102" s="330" t="str">
        <f ca="1">IF(AJ102=0,"---",(IF(((VLOOKUP(AF102,AuE_Vorgaben!G$25:H$27,2,TRUE))&gt;AJ102),"ok","?")))</f>
        <v>---</v>
      </c>
      <c r="AL102" s="322" t="str">
        <f t="shared" ca="1" si="229"/>
        <v/>
      </c>
      <c r="AM102" s="323" t="str">
        <f t="shared" ca="1" si="229"/>
        <v/>
      </c>
      <c r="AN102" s="323" t="str">
        <f t="shared" ca="1" si="229"/>
        <v/>
      </c>
      <c r="AO102" s="323" t="str">
        <f ca="1">IF(AL102="","",(AM102/60*AN102))</f>
        <v/>
      </c>
      <c r="AP102" s="323" t="str">
        <f ca="1">IF(AO102="","",(AL102-AO102))</f>
        <v/>
      </c>
      <c r="AQ102" s="323" t="str">
        <f t="shared" ca="1" si="230"/>
        <v/>
      </c>
      <c r="AR102" s="323" t="str">
        <f t="shared" ca="1" si="230"/>
        <v/>
      </c>
      <c r="AS102" s="323" t="str">
        <f ca="1">IF(AQ102="","",(AQ102-AR102))</f>
        <v/>
      </c>
      <c r="AT102" s="329">
        <f t="shared" ca="1" si="241"/>
        <v>0</v>
      </c>
      <c r="AU102" s="330" t="str">
        <f ca="1">IF(AT102=0,"---",(IF(AT102=100%,"ok","?")))</f>
        <v>---</v>
      </c>
      <c r="AV102" s="322" t="str">
        <f t="shared" ca="1" si="231"/>
        <v/>
      </c>
      <c r="AW102" s="323" t="str">
        <f t="shared" ca="1" si="231"/>
        <v/>
      </c>
      <c r="AX102" s="329" t="str">
        <f t="shared" ca="1" si="247"/>
        <v/>
      </c>
      <c r="AY102" s="330" t="str">
        <f t="shared" ca="1" si="248"/>
        <v>---</v>
      </c>
      <c r="AZ102" s="356">
        <f ca="1">CU102</f>
        <v>0</v>
      </c>
      <c r="BA102" s="330" t="str">
        <f ca="1">IF(AZ102=0,"---",IF(AZ102&gt;40,"?","ok"))</f>
        <v>---</v>
      </c>
      <c r="BB102" s="353" t="str">
        <f ca="1">DK102</f>
        <v/>
      </c>
      <c r="BC102" s="330" t="str">
        <f t="shared" ca="1" si="213"/>
        <v>---</v>
      </c>
      <c r="BD102" s="350" t="str">
        <f t="shared" ca="1" si="184"/>
        <v/>
      </c>
      <c r="BE102" s="325" t="str">
        <f ca="1">IF(BD102="","---",(IF(BD102&gt;15%,"?","ok")))</f>
        <v>---</v>
      </c>
      <c r="BF102" s="329" t="str">
        <f t="shared" ca="1" si="186"/>
        <v/>
      </c>
      <c r="BG102" s="330" t="str">
        <f ca="1">IF(BF102="","---",(IF(BF102&gt;15%,"?","ok")))</f>
        <v>---</v>
      </c>
      <c r="BI102" s="379" t="s">
        <v>238</v>
      </c>
      <c r="BK102" s="394">
        <f t="shared" ca="1" si="188"/>
        <v>0</v>
      </c>
      <c r="BL102" s="395">
        <f ca="1">IF(Y102="?",1,0)</f>
        <v>0</v>
      </c>
      <c r="BM102" s="395">
        <f t="shared" ca="1" si="243"/>
        <v>0</v>
      </c>
      <c r="BN102" s="395">
        <f t="shared" ca="1" si="191"/>
        <v>0</v>
      </c>
      <c r="BO102" s="395">
        <f t="shared" ca="1" si="192"/>
        <v>0</v>
      </c>
      <c r="BP102" s="398">
        <f t="shared" ca="1" si="193"/>
        <v>0</v>
      </c>
      <c r="BQ102" s="305"/>
      <c r="BR102" s="322" t="str">
        <f t="shared" ca="1" si="194"/>
        <v/>
      </c>
      <c r="BS102" s="395" t="str">
        <f t="shared" ca="1" si="250"/>
        <v/>
      </c>
      <c r="BT102" s="395" t="str">
        <f ca="1">IF(BR102="","",(IF((AND(BR102&gt;20,BR102&lt;127)),1,0)))</f>
        <v/>
      </c>
      <c r="BU102" s="398" t="str">
        <f t="shared" ca="1" si="252"/>
        <v/>
      </c>
      <c r="BV102" s="305"/>
      <c r="BW102" s="322" t="str">
        <f t="shared" ca="1" si="198"/>
        <v/>
      </c>
      <c r="BX102" s="395" t="str">
        <f ca="1">IF(BW102="","",(IF(BW102="keine Maßnahmeteile bei einem AG",0,1)))</f>
        <v/>
      </c>
      <c r="BY102" s="398" t="str">
        <f ca="1">IF(BW102="","",(IF(BX102=1,0,1)))</f>
        <v/>
      </c>
      <c r="BZ102" s="305"/>
      <c r="CA102" s="394" t="str">
        <f ca="1">IF(BM102=1,"1",(IF(BN102=1,"2",(IF(BO102=1,"4",(IF(BP102=1,"5","")))))))</f>
        <v/>
      </c>
      <c r="CB102" s="395" t="str">
        <f ca="1">IF(BS102=1,"4W",(IF(BT102=1,"6M",(IF(BU102=1,"ü6M","")))))</f>
        <v/>
      </c>
      <c r="CC102" s="395" t="str">
        <f ca="1">IF(BX102=1,"mP",(IF(BY102=1,"oP","")))</f>
        <v/>
      </c>
      <c r="CD102" s="396" t="str">
        <f ca="1">IF(BL102=1,"BDKS",(CA102&amp;"-"&amp;CB102&amp;"-"&amp;CC102))</f>
        <v>--</v>
      </c>
      <c r="CQ102" s="394">
        <f t="shared" ca="1" si="205"/>
        <v>0</v>
      </c>
      <c r="CR102" s="395">
        <f ca="1">ROUNDUP((IF(CQ102&lt;127,0,CQ102/21)),0)</f>
        <v>0</v>
      </c>
      <c r="CS102" s="398">
        <f t="shared" ca="1" si="214"/>
        <v>0</v>
      </c>
      <c r="CU102" s="400">
        <f t="shared" ca="1" si="215"/>
        <v>0</v>
      </c>
      <c r="CV102" s="401" t="str">
        <f t="shared" ca="1" si="234"/>
        <v/>
      </c>
      <c r="CW102" s="401" t="str">
        <f t="shared" ca="1" si="234"/>
        <v/>
      </c>
      <c r="CX102" s="401" t="str">
        <f t="shared" ca="1" si="234"/>
        <v/>
      </c>
      <c r="CY102" s="401" t="str">
        <f t="shared" ca="1" si="234"/>
        <v/>
      </c>
      <c r="CZ102" s="401" t="str">
        <f t="shared" ca="1" si="234"/>
        <v/>
      </c>
      <c r="DA102" s="401" t="str">
        <f t="shared" ca="1" si="234"/>
        <v/>
      </c>
      <c r="DB102" s="401" t="str">
        <f t="shared" ca="1" si="234"/>
        <v/>
      </c>
      <c r="DC102" s="401" t="str">
        <f t="shared" ca="1" si="234"/>
        <v/>
      </c>
      <c r="DD102" s="401" t="str">
        <f t="shared" ca="1" si="234"/>
        <v/>
      </c>
      <c r="DE102" s="401" t="str">
        <f t="shared" ca="1" si="234"/>
        <v/>
      </c>
      <c r="DF102" s="402" t="str">
        <f t="shared" ca="1" si="234"/>
        <v/>
      </c>
      <c r="DH102" s="405" t="str">
        <f t="shared" ca="1" si="207"/>
        <v/>
      </c>
      <c r="DI102" s="406" t="str">
        <f t="shared" ca="1" si="208"/>
        <v/>
      </c>
      <c r="DJ102" s="407">
        <f t="shared" ca="1" si="246"/>
        <v>0</v>
      </c>
      <c r="DK102" s="408" t="str">
        <f t="shared" ca="1" si="256"/>
        <v/>
      </c>
    </row>
    <row r="103" spans="1:115" ht="15.75" customHeight="1" thickTop="1" x14ac:dyDescent="0.2">
      <c r="AB103" s="278">
        <f ca="1">COUNTIF(AB3:AB102,"ok")</f>
        <v>0</v>
      </c>
      <c r="BI103" s="379"/>
      <c r="BK103" s="305">
        <f ca="1">SUM(BK3:BK102)</f>
        <v>0</v>
      </c>
      <c r="BL103" s="305">
        <f ca="1">SUM(BL3:BL102)</f>
        <v>0</v>
      </c>
      <c r="BM103" s="305">
        <f t="shared" ref="BM103:BP103" ca="1" si="257">SUM(BM3:BM102)</f>
        <v>0</v>
      </c>
      <c r="BN103" s="305">
        <f t="shared" ca="1" si="257"/>
        <v>0</v>
      </c>
      <c r="BO103" s="305">
        <f t="shared" ca="1" si="257"/>
        <v>0</v>
      </c>
      <c r="BP103" s="305">
        <f t="shared" ca="1" si="257"/>
        <v>0</v>
      </c>
      <c r="BQ103" s="305"/>
      <c r="BR103" s="305"/>
      <c r="BS103" s="305">
        <f ca="1">SUM(BS3:BS102)</f>
        <v>0</v>
      </c>
      <c r="BT103" s="305">
        <f t="shared" ref="BT103:BU103" ca="1" si="258">SUM(BT3:BT102)</f>
        <v>0</v>
      </c>
      <c r="BU103" s="305">
        <f t="shared" ca="1" si="258"/>
        <v>0</v>
      </c>
      <c r="BV103" s="305"/>
      <c r="BW103" s="305"/>
      <c r="BX103" s="305">
        <f t="shared" ref="BX103" ca="1" si="259">SUM(BX3:BX102)</f>
        <v>0</v>
      </c>
      <c r="BY103" s="305">
        <f t="shared" ref="BY103" ca="1" si="260">SUM(BY3:BY102)</f>
        <v>0</v>
      </c>
      <c r="BZ103" s="305"/>
      <c r="CA103" s="305"/>
      <c r="CB103" s="305"/>
      <c r="CC103" s="305"/>
      <c r="CD103" s="305"/>
      <c r="CU103" s="278"/>
      <c r="CV103" s="278"/>
      <c r="CW103" s="278"/>
      <c r="CX103" s="278"/>
      <c r="CY103" s="278"/>
      <c r="CZ103" s="278"/>
      <c r="DA103" s="278"/>
      <c r="DB103" s="278"/>
      <c r="DC103" s="278"/>
      <c r="DD103" s="278"/>
      <c r="DE103" s="278"/>
      <c r="DF103" s="278"/>
    </row>
    <row r="104" spans="1:115" ht="16.5" hidden="1" thickTop="1" thickBot="1" x14ac:dyDescent="0.3">
      <c r="A104" s="373">
        <v>2</v>
      </c>
      <c r="B104" s="374">
        <v>4</v>
      </c>
      <c r="C104" s="374">
        <v>1</v>
      </c>
      <c r="D104" s="374">
        <v>5</v>
      </c>
      <c r="E104" s="374">
        <v>16</v>
      </c>
      <c r="F104" s="374">
        <v>13</v>
      </c>
      <c r="G104" s="374">
        <v>15</v>
      </c>
      <c r="H104" s="374"/>
      <c r="I104" s="374">
        <v>20</v>
      </c>
      <c r="J104" s="374">
        <v>23</v>
      </c>
      <c r="K104" s="374">
        <v>24</v>
      </c>
      <c r="L104" s="374"/>
      <c r="M104" s="374">
        <v>32</v>
      </c>
      <c r="N104" s="374">
        <v>35</v>
      </c>
      <c r="O104" s="374">
        <v>39</v>
      </c>
      <c r="P104" s="374"/>
      <c r="Q104" s="374">
        <v>39</v>
      </c>
      <c r="R104" s="374">
        <v>7</v>
      </c>
      <c r="S104" s="374"/>
      <c r="T104" s="374">
        <v>41</v>
      </c>
      <c r="U104" s="374"/>
      <c r="V104" s="374">
        <v>175</v>
      </c>
      <c r="W104" s="374">
        <v>177</v>
      </c>
      <c r="X104" s="374">
        <v>17</v>
      </c>
      <c r="Y104" s="374"/>
      <c r="Z104" s="374">
        <v>187</v>
      </c>
      <c r="AA104" s="374"/>
      <c r="AB104" s="374"/>
      <c r="AC104" s="374"/>
      <c r="AD104" s="374">
        <v>184</v>
      </c>
      <c r="AE104" s="374">
        <v>178</v>
      </c>
      <c r="AF104" s="374">
        <v>40</v>
      </c>
      <c r="AG104" s="374">
        <v>88</v>
      </c>
      <c r="AH104" s="374">
        <v>86</v>
      </c>
      <c r="AI104" s="374"/>
      <c r="AJ104" s="374"/>
      <c r="AK104" s="374"/>
      <c r="AL104" s="374">
        <v>34</v>
      </c>
      <c r="AM104" s="374">
        <v>30</v>
      </c>
      <c r="AN104" s="374">
        <v>31</v>
      </c>
      <c r="AO104" s="374"/>
      <c r="AP104" s="374"/>
      <c r="AQ104" s="374">
        <v>72</v>
      </c>
      <c r="AR104" s="374">
        <v>70</v>
      </c>
      <c r="AS104" s="374"/>
      <c r="AT104" s="374"/>
      <c r="AU104" s="374"/>
      <c r="AV104" s="374">
        <v>32</v>
      </c>
      <c r="AW104" s="374">
        <v>147</v>
      </c>
      <c r="AX104" s="374"/>
      <c r="AY104" s="374"/>
      <c r="AZ104" s="374"/>
      <c r="BA104" s="374"/>
      <c r="BB104" s="374"/>
      <c r="BC104" s="374"/>
      <c r="BD104" s="374">
        <v>155</v>
      </c>
      <c r="BE104" s="374"/>
      <c r="BF104" s="374">
        <v>158</v>
      </c>
      <c r="BG104" s="374"/>
      <c r="BH104" s="374"/>
      <c r="BI104" s="380"/>
      <c r="BJ104" s="377"/>
      <c r="BK104" s="374"/>
      <c r="BL104" s="374">
        <f t="shared" ref="BL104" si="261">IF(A104="?",1,0)</f>
        <v>0</v>
      </c>
      <c r="BM104" s="374"/>
      <c r="BN104" s="374"/>
      <c r="BO104" s="374"/>
      <c r="BP104" s="374"/>
      <c r="BQ104" s="374"/>
      <c r="BR104" s="374">
        <v>22</v>
      </c>
      <c r="BS104" s="374"/>
      <c r="BT104" s="374"/>
      <c r="BU104" s="374"/>
      <c r="BV104" s="374"/>
      <c r="BW104" s="374">
        <v>34</v>
      </c>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4"/>
      <c r="CV104" s="374">
        <v>47</v>
      </c>
      <c r="CW104" s="374">
        <v>51</v>
      </c>
      <c r="CX104" s="374">
        <v>55</v>
      </c>
      <c r="CY104" s="374">
        <v>59</v>
      </c>
      <c r="CZ104" s="374">
        <v>63</v>
      </c>
      <c r="DA104" s="374">
        <v>67</v>
      </c>
      <c r="DB104" s="374">
        <v>71</v>
      </c>
      <c r="DC104" s="374">
        <v>78</v>
      </c>
      <c r="DD104" s="374">
        <v>81</v>
      </c>
      <c r="DE104" s="374">
        <v>84</v>
      </c>
      <c r="DF104" s="374">
        <v>87</v>
      </c>
      <c r="DG104" s="374"/>
      <c r="DH104" s="375">
        <v>109</v>
      </c>
      <c r="DI104" s="375">
        <v>39</v>
      </c>
      <c r="DJ104" s="375"/>
      <c r="DK104" s="376"/>
    </row>
    <row r="106" spans="1:115" ht="15" customHeight="1" x14ac:dyDescent="0.2"/>
  </sheetData>
  <sheetProtection algorithmName="SHA-512" hashValue="EKX75SazXLH8vua3RyfuA8tU3eJHima5aWew7rF/A/nS+j7VQEFnYoX6VSqi+rGFW3qmtFCNXvxNE9C1Fa0I8g==" saltValue="wjW3teojgrIdh5Gtq1aIaQ==" spinCount="100000" sheet="1" objects="1" scenarios="1" selectLockedCells="1"/>
  <dataConsolidate/>
  <mergeCells count="64">
    <mergeCell ref="V1:V2"/>
    <mergeCell ref="W1:W2"/>
    <mergeCell ref="Z1:Z2"/>
    <mergeCell ref="CU1:DF1"/>
    <mergeCell ref="BK1:BP1"/>
    <mergeCell ref="BD1:BD2"/>
    <mergeCell ref="BF1:BF2"/>
    <mergeCell ref="CA1:CD1"/>
    <mergeCell ref="A1:A2"/>
    <mergeCell ref="B1:B2"/>
    <mergeCell ref="D1:D2"/>
    <mergeCell ref="C1:C2"/>
    <mergeCell ref="F1:F2"/>
    <mergeCell ref="E1:E2"/>
    <mergeCell ref="G1:H1"/>
    <mergeCell ref="CQ1:CS1"/>
    <mergeCell ref="Q1:R1"/>
    <mergeCell ref="T1:T2"/>
    <mergeCell ref="X1:Y1"/>
    <mergeCell ref="AF1:AJ1"/>
    <mergeCell ref="AL1:AT1"/>
    <mergeCell ref="AV1:AX1"/>
    <mergeCell ref="AZ1:AZ2"/>
    <mergeCell ref="BB1:BB2"/>
    <mergeCell ref="I1:K1"/>
    <mergeCell ref="AE1:AE2"/>
    <mergeCell ref="AD1:AD2"/>
    <mergeCell ref="M1:O1"/>
    <mergeCell ref="BR1:BU1"/>
    <mergeCell ref="BW1:BY1"/>
    <mergeCell ref="CI28:CN28"/>
    <mergeCell ref="CG14:CI14"/>
    <mergeCell ref="CK14:CM14"/>
    <mergeCell ref="CG3:CN3"/>
    <mergeCell ref="CG26:CN26"/>
    <mergeCell ref="CG27:CH27"/>
    <mergeCell ref="CI27:CN27"/>
    <mergeCell ref="CG4:CI4"/>
    <mergeCell ref="CK4:CM4"/>
    <mergeCell ref="CG5:CH5"/>
    <mergeCell ref="CJ5:CN5"/>
    <mergeCell ref="CG6:CN6"/>
    <mergeCell ref="CG62:CI62"/>
    <mergeCell ref="CG41:CH41"/>
    <mergeCell ref="CI41:CN41"/>
    <mergeCell ref="CG50:CN50"/>
    <mergeCell ref="CG51:CH51"/>
    <mergeCell ref="CI51:CN51"/>
    <mergeCell ref="DH1:DK1"/>
    <mergeCell ref="CG52:CH52"/>
    <mergeCell ref="CI52:CN52"/>
    <mergeCell ref="CG53:CH53"/>
    <mergeCell ref="CI53:CN53"/>
    <mergeCell ref="CG38:CN38"/>
    <mergeCell ref="CG39:CH39"/>
    <mergeCell ref="CI39:CN39"/>
    <mergeCell ref="CG40:CH40"/>
    <mergeCell ref="CI40:CN40"/>
    <mergeCell ref="CG28:CH28"/>
    <mergeCell ref="CG29:CH29"/>
    <mergeCell ref="CI29:CN29"/>
    <mergeCell ref="CG16:CN16"/>
    <mergeCell ref="CG17:CI17"/>
    <mergeCell ref="CK17:CM17"/>
  </mergeCells>
  <conditionalFormatting sqref="H3:H102 L3:L102 P3:P102 S3:S102 U3:U102 Y3:Y102 AK3:AK102 AU3:AU102 AY3:AY102 BA3:BA102 BC3:BC102 BE3:BE102 BG3:BG102 AB3:AC102">
    <cfRule type="cellIs" dxfId="1" priority="119" stopIfTrue="1" operator="equal">
      <formula>OK</formula>
    </cfRule>
    <cfRule type="cellIs" dxfId="0" priority="120" stopIfTrue="1" operator="equal">
      <formula>NOK</formula>
    </cfRule>
  </conditionalFormatting>
  <dataValidations count="2">
    <dataValidation operator="greaterThan" allowBlank="1" showInputMessage="1" showErrorMessage="1" sqref="BW3:BW102 BR3:BR102 BF3:BF102 A3:B102 BD3:BD102 AV3:AW102 AL3:AN102 AQ3:AR102 D3:AI102"/>
    <dataValidation operator="greaterThanOrEqual" allowBlank="1" showInputMessage="1" showErrorMessage="1" sqref="M2:O2 Q2:R2"/>
  </dataValidations>
  <pageMargins left="0.7" right="0.7" top="0.78740157499999996" bottom="0.78740157499999996" header="0.3" footer="0.3"/>
  <pageSetup paperSize="9" orientation="portrait" r:id="rId1"/>
  <ignoredErrors>
    <ignoredError sqref="BS99 BU9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3"/>
  <sheetViews>
    <sheetView showZeros="0" topLeftCell="D1" zoomScale="85" zoomScaleNormal="85" workbookViewId="0">
      <selection activeCell="J3" sqref="J3"/>
    </sheetView>
  </sheetViews>
  <sheetFormatPr baseColWidth="10" defaultRowHeight="15" x14ac:dyDescent="0.25"/>
  <cols>
    <col min="1" max="1" width="7.85546875" style="1" customWidth="1"/>
    <col min="2" max="2" width="20.7109375" style="1" customWidth="1"/>
    <col min="3" max="3" width="49.140625" style="24" customWidth="1"/>
    <col min="4" max="4" width="29.28515625" style="24" customWidth="1"/>
    <col min="5" max="5" width="5" style="24" customWidth="1"/>
    <col min="6" max="6" width="36" style="24" customWidth="1"/>
    <col min="7" max="7" width="29.42578125" style="1" customWidth="1"/>
    <col min="8" max="9" width="10.85546875" style="1" customWidth="1"/>
    <col min="10" max="10" width="14.7109375" style="1" customWidth="1"/>
    <col min="11" max="11" width="35.7109375" style="1" bestFit="1" customWidth="1"/>
    <col min="12" max="12" width="14.85546875" style="25" customWidth="1"/>
    <col min="13" max="13" width="13.140625" style="26" customWidth="1"/>
    <col min="14" max="14" width="17.140625" style="1" bestFit="1" customWidth="1"/>
    <col min="15" max="16" width="28.85546875" style="1" customWidth="1"/>
    <col min="17" max="16384" width="11.42578125" style="24"/>
  </cols>
  <sheetData>
    <row r="1" spans="1:16" ht="20.25" customHeight="1" thickTop="1" x14ac:dyDescent="0.25">
      <c r="A1" s="511" t="s">
        <v>100</v>
      </c>
      <c r="B1" s="512" t="s">
        <v>99</v>
      </c>
      <c r="C1" s="512" t="s">
        <v>16</v>
      </c>
      <c r="D1" s="538" t="s">
        <v>17</v>
      </c>
      <c r="E1" s="533" t="s">
        <v>101</v>
      </c>
      <c r="F1" s="538" t="s">
        <v>7</v>
      </c>
      <c r="G1" s="538" t="s">
        <v>1</v>
      </c>
      <c r="H1" s="538" t="s">
        <v>4</v>
      </c>
      <c r="I1" s="538"/>
      <c r="J1" s="538"/>
      <c r="K1" s="538"/>
      <c r="L1" s="536" t="s">
        <v>5</v>
      </c>
      <c r="M1" s="526" t="s">
        <v>6</v>
      </c>
      <c r="N1" s="512" t="s">
        <v>18</v>
      </c>
      <c r="O1" s="512" t="s">
        <v>20</v>
      </c>
      <c r="P1" s="524" t="s">
        <v>257</v>
      </c>
    </row>
    <row r="2" spans="1:16" s="22" customFormat="1" ht="60" x14ac:dyDescent="0.25">
      <c r="A2" s="532"/>
      <c r="B2" s="531"/>
      <c r="C2" s="531"/>
      <c r="D2" s="531"/>
      <c r="E2" s="534"/>
      <c r="F2" s="531"/>
      <c r="G2" s="531"/>
      <c r="H2" s="310" t="s">
        <v>454</v>
      </c>
      <c r="I2" s="310" t="s">
        <v>456</v>
      </c>
      <c r="J2" s="310" t="s">
        <v>455</v>
      </c>
      <c r="K2" s="310" t="s">
        <v>12</v>
      </c>
      <c r="L2" s="537"/>
      <c r="M2" s="535"/>
      <c r="N2" s="531"/>
      <c r="O2" s="531"/>
      <c r="P2" s="530"/>
    </row>
    <row r="3" spans="1:16" x14ac:dyDescent="0.25">
      <c r="A3" s="418" t="str">
        <f ca="1">Zusammenfassung!A3</f>
        <v/>
      </c>
      <c r="B3" s="419" t="str">
        <f ca="1">Zusammenfassung!B3</f>
        <v/>
      </c>
      <c r="C3" s="419" t="str">
        <f ca="1">Zusammenfassung!D3</f>
        <v/>
      </c>
      <c r="D3" s="419">
        <f ca="1">Zusammenfassung!C3</f>
        <v>0</v>
      </c>
      <c r="E3" s="423"/>
      <c r="F3" s="419" t="str">
        <f ca="1">Zusammenfassung!F3</f>
        <v/>
      </c>
      <c r="G3" s="419" t="str">
        <f ca="1">Zusammenfassung!E3</f>
        <v/>
      </c>
      <c r="H3" s="448" t="str">
        <f ca="1">Zusammenfassung!I3</f>
        <v/>
      </c>
      <c r="I3" s="448" t="str">
        <f ca="1">Zusammenfassung!AV3</f>
        <v/>
      </c>
      <c r="J3" s="448">
        <f>Kalkulation!B$27</f>
        <v>0</v>
      </c>
      <c r="K3" s="419" t="str">
        <f ca="1">Zusammenfassung!O3</f>
        <v/>
      </c>
      <c r="L3" s="31" t="str">
        <f ca="1">Zusammenfassung!V3</f>
        <v/>
      </c>
      <c r="M3" s="31" t="str">
        <f ca="1">Zusammenfassung!W3</f>
        <v/>
      </c>
      <c r="N3" s="419" t="str">
        <f ca="1">Zusammenfassung!Z3</f>
        <v/>
      </c>
      <c r="O3" s="419" t="str">
        <f ca="1">Zusammenfassung!AD3</f>
        <v/>
      </c>
      <c r="P3" s="420" t="str">
        <f ca="1">Zusammenfassung!AE3</f>
        <v/>
      </c>
    </row>
    <row r="4" spans="1:16" x14ac:dyDescent="0.25">
      <c r="A4" s="418" t="str">
        <f ca="1">Zusammenfassung!A4</f>
        <v/>
      </c>
      <c r="B4" s="419" t="str">
        <f ca="1">Zusammenfassung!B4</f>
        <v/>
      </c>
      <c r="C4" s="419" t="str">
        <f ca="1">Zusammenfassung!D4</f>
        <v/>
      </c>
      <c r="D4" s="419">
        <f ca="1">Zusammenfassung!C4</f>
        <v>0</v>
      </c>
      <c r="E4" s="423"/>
      <c r="F4" s="419" t="str">
        <f ca="1">Zusammenfassung!F4</f>
        <v/>
      </c>
      <c r="G4" s="419" t="str">
        <f ca="1">Zusammenfassung!E4</f>
        <v/>
      </c>
      <c r="H4" s="448" t="str">
        <f ca="1">Zusammenfassung!I4</f>
        <v/>
      </c>
      <c r="I4" s="448" t="str">
        <f ca="1">Zusammenfassung!AV4</f>
        <v/>
      </c>
      <c r="J4" s="448">
        <f>Kalkulation!C$27</f>
        <v>0</v>
      </c>
      <c r="K4" s="419" t="str">
        <f ca="1">Zusammenfassung!O4</f>
        <v/>
      </c>
      <c r="L4" s="31" t="str">
        <f ca="1">Zusammenfassung!V4</f>
        <v/>
      </c>
      <c r="M4" s="31" t="str">
        <f ca="1">Zusammenfassung!W4</f>
        <v/>
      </c>
      <c r="N4" s="419" t="str">
        <f ca="1">Zusammenfassung!Z4</f>
        <v/>
      </c>
      <c r="O4" s="419" t="str">
        <f ca="1">Zusammenfassung!AD4</f>
        <v/>
      </c>
      <c r="P4" s="420" t="str">
        <f ca="1">Zusammenfassung!AE4</f>
        <v/>
      </c>
    </row>
    <row r="5" spans="1:16" x14ac:dyDescent="0.25">
      <c r="A5" s="418" t="str">
        <f ca="1">Zusammenfassung!A5</f>
        <v/>
      </c>
      <c r="B5" s="419" t="str">
        <f ca="1">Zusammenfassung!B5</f>
        <v/>
      </c>
      <c r="C5" s="419" t="str">
        <f ca="1">Zusammenfassung!D5</f>
        <v/>
      </c>
      <c r="D5" s="419">
        <f ca="1">Zusammenfassung!C5</f>
        <v>0</v>
      </c>
      <c r="E5" s="423"/>
      <c r="F5" s="419" t="str">
        <f ca="1">Zusammenfassung!F5</f>
        <v/>
      </c>
      <c r="G5" s="419" t="str">
        <f ca="1">Zusammenfassung!E5</f>
        <v/>
      </c>
      <c r="H5" s="448" t="str">
        <f ca="1">Zusammenfassung!I5</f>
        <v/>
      </c>
      <c r="I5" s="448" t="str">
        <f ca="1">Zusammenfassung!AV5</f>
        <v/>
      </c>
      <c r="J5" s="448">
        <f>Kalkulation!D$27</f>
        <v>0</v>
      </c>
      <c r="K5" s="419" t="str">
        <f ca="1">Zusammenfassung!O5</f>
        <v/>
      </c>
      <c r="L5" s="31" t="str">
        <f ca="1">Zusammenfassung!V5</f>
        <v/>
      </c>
      <c r="M5" s="31" t="str">
        <f ca="1">Zusammenfassung!W5</f>
        <v/>
      </c>
      <c r="N5" s="419" t="str">
        <f ca="1">Zusammenfassung!Z5</f>
        <v/>
      </c>
      <c r="O5" s="419" t="str">
        <f ca="1">Zusammenfassung!AD5</f>
        <v/>
      </c>
      <c r="P5" s="420" t="str">
        <f ca="1">Zusammenfassung!AE5</f>
        <v/>
      </c>
    </row>
    <row r="6" spans="1:16" x14ac:dyDescent="0.25">
      <c r="A6" s="418" t="str">
        <f ca="1">Zusammenfassung!A6</f>
        <v/>
      </c>
      <c r="B6" s="419" t="str">
        <f ca="1">Zusammenfassung!B6</f>
        <v/>
      </c>
      <c r="C6" s="419" t="str">
        <f ca="1">Zusammenfassung!D6</f>
        <v/>
      </c>
      <c r="D6" s="419">
        <f ca="1">Zusammenfassung!C6</f>
        <v>0</v>
      </c>
      <c r="E6" s="423"/>
      <c r="F6" s="419" t="str">
        <f ca="1">Zusammenfassung!F6</f>
        <v/>
      </c>
      <c r="G6" s="419" t="str">
        <f ca="1">Zusammenfassung!E6</f>
        <v/>
      </c>
      <c r="H6" s="448" t="str">
        <f ca="1">Zusammenfassung!I6</f>
        <v/>
      </c>
      <c r="I6" s="448" t="str">
        <f ca="1">Zusammenfassung!AV6</f>
        <v/>
      </c>
      <c r="J6" s="448">
        <f>Kalkulation!E$27</f>
        <v>0</v>
      </c>
      <c r="K6" s="419" t="str">
        <f ca="1">Zusammenfassung!O6</f>
        <v/>
      </c>
      <c r="L6" s="31" t="str">
        <f ca="1">Zusammenfassung!V6</f>
        <v/>
      </c>
      <c r="M6" s="31" t="str">
        <f ca="1">Zusammenfassung!W6</f>
        <v/>
      </c>
      <c r="N6" s="419" t="str">
        <f ca="1">Zusammenfassung!Z6</f>
        <v/>
      </c>
      <c r="O6" s="419" t="str">
        <f ca="1">Zusammenfassung!AD6</f>
        <v/>
      </c>
      <c r="P6" s="420" t="str">
        <f ca="1">Zusammenfassung!AE6</f>
        <v/>
      </c>
    </row>
    <row r="7" spans="1:16" x14ac:dyDescent="0.25">
      <c r="A7" s="418" t="str">
        <f ca="1">Zusammenfassung!A7</f>
        <v/>
      </c>
      <c r="B7" s="419" t="str">
        <f ca="1">Zusammenfassung!B7</f>
        <v/>
      </c>
      <c r="C7" s="419" t="str">
        <f ca="1">Zusammenfassung!D7</f>
        <v/>
      </c>
      <c r="D7" s="419">
        <f ca="1">Zusammenfassung!C7</f>
        <v>0</v>
      </c>
      <c r="E7" s="423"/>
      <c r="F7" s="419" t="str">
        <f ca="1">Zusammenfassung!F7</f>
        <v/>
      </c>
      <c r="G7" s="419" t="str">
        <f ca="1">Zusammenfassung!E7</f>
        <v/>
      </c>
      <c r="H7" s="448" t="str">
        <f ca="1">Zusammenfassung!I7</f>
        <v/>
      </c>
      <c r="I7" s="448" t="str">
        <f ca="1">Zusammenfassung!AV7</f>
        <v/>
      </c>
      <c r="J7" s="448">
        <f>Kalkulation!F$27</f>
        <v>0</v>
      </c>
      <c r="K7" s="419" t="str">
        <f ca="1">Zusammenfassung!O7</f>
        <v/>
      </c>
      <c r="L7" s="31" t="str">
        <f ca="1">Zusammenfassung!V7</f>
        <v/>
      </c>
      <c r="M7" s="31" t="str">
        <f ca="1">Zusammenfassung!W7</f>
        <v/>
      </c>
      <c r="N7" s="419" t="str">
        <f ca="1">Zusammenfassung!Z7</f>
        <v/>
      </c>
      <c r="O7" s="419" t="str">
        <f ca="1">Zusammenfassung!AD7</f>
        <v/>
      </c>
      <c r="P7" s="420" t="str">
        <f ca="1">Zusammenfassung!AE7</f>
        <v/>
      </c>
    </row>
    <row r="8" spans="1:16" x14ac:dyDescent="0.25">
      <c r="A8" s="418" t="str">
        <f ca="1">Zusammenfassung!A8</f>
        <v/>
      </c>
      <c r="B8" s="419" t="str">
        <f ca="1">Zusammenfassung!B8</f>
        <v/>
      </c>
      <c r="C8" s="419" t="str">
        <f ca="1">Zusammenfassung!D8</f>
        <v/>
      </c>
      <c r="D8" s="419">
        <f ca="1">Zusammenfassung!C8</f>
        <v>0</v>
      </c>
      <c r="E8" s="423"/>
      <c r="F8" s="419" t="str">
        <f ca="1">Zusammenfassung!F8</f>
        <v/>
      </c>
      <c r="G8" s="419" t="str">
        <f ca="1">Zusammenfassung!E8</f>
        <v/>
      </c>
      <c r="H8" s="448" t="str">
        <f ca="1">Zusammenfassung!I8</f>
        <v/>
      </c>
      <c r="I8" s="448" t="str">
        <f ca="1">Zusammenfassung!AV8</f>
        <v/>
      </c>
      <c r="J8" s="448">
        <f>Kalkulation!G$27</f>
        <v>0</v>
      </c>
      <c r="K8" s="419" t="str">
        <f ca="1">Zusammenfassung!O8</f>
        <v/>
      </c>
      <c r="L8" s="31" t="str">
        <f ca="1">Zusammenfassung!V8</f>
        <v/>
      </c>
      <c r="M8" s="31" t="str">
        <f ca="1">Zusammenfassung!W8</f>
        <v/>
      </c>
      <c r="N8" s="419" t="str">
        <f ca="1">Zusammenfassung!Z8</f>
        <v/>
      </c>
      <c r="O8" s="419" t="str">
        <f ca="1">Zusammenfassung!AD8</f>
        <v/>
      </c>
      <c r="P8" s="420" t="str">
        <f ca="1">Zusammenfassung!AE8</f>
        <v/>
      </c>
    </row>
    <row r="9" spans="1:16" x14ac:dyDescent="0.25">
      <c r="A9" s="418" t="str">
        <f ca="1">Zusammenfassung!A9</f>
        <v/>
      </c>
      <c r="B9" s="419" t="str">
        <f ca="1">Zusammenfassung!B9</f>
        <v/>
      </c>
      <c r="C9" s="419" t="str">
        <f ca="1">Zusammenfassung!D9</f>
        <v/>
      </c>
      <c r="D9" s="419">
        <f ca="1">Zusammenfassung!C9</f>
        <v>0</v>
      </c>
      <c r="E9" s="423"/>
      <c r="F9" s="419" t="str">
        <f ca="1">Zusammenfassung!F9</f>
        <v/>
      </c>
      <c r="G9" s="419" t="str">
        <f ca="1">Zusammenfassung!E9</f>
        <v/>
      </c>
      <c r="H9" s="448" t="str">
        <f ca="1">Zusammenfassung!I9</f>
        <v/>
      </c>
      <c r="I9" s="448" t="str">
        <f ca="1">Zusammenfassung!AV9</f>
        <v/>
      </c>
      <c r="J9" s="448">
        <f>Kalkulation!H$27</f>
        <v>0</v>
      </c>
      <c r="K9" s="419" t="str">
        <f ca="1">Zusammenfassung!O9</f>
        <v/>
      </c>
      <c r="L9" s="31" t="str">
        <f ca="1">Zusammenfassung!V9</f>
        <v/>
      </c>
      <c r="M9" s="31" t="str">
        <f ca="1">Zusammenfassung!W9</f>
        <v/>
      </c>
      <c r="N9" s="419" t="str">
        <f ca="1">Zusammenfassung!Z9</f>
        <v/>
      </c>
      <c r="O9" s="419" t="str">
        <f ca="1">Zusammenfassung!AD9</f>
        <v/>
      </c>
      <c r="P9" s="420" t="str">
        <f ca="1">Zusammenfassung!AE9</f>
        <v/>
      </c>
    </row>
    <row r="10" spans="1:16" x14ac:dyDescent="0.25">
      <c r="A10" s="418" t="str">
        <f ca="1">Zusammenfassung!A10</f>
        <v/>
      </c>
      <c r="B10" s="419" t="str">
        <f ca="1">Zusammenfassung!B10</f>
        <v/>
      </c>
      <c r="C10" s="419" t="str">
        <f ca="1">Zusammenfassung!D10</f>
        <v/>
      </c>
      <c r="D10" s="419">
        <f ca="1">Zusammenfassung!C10</f>
        <v>0</v>
      </c>
      <c r="E10" s="423"/>
      <c r="F10" s="419" t="str">
        <f ca="1">Zusammenfassung!F10</f>
        <v/>
      </c>
      <c r="G10" s="419" t="str">
        <f ca="1">Zusammenfassung!E10</f>
        <v/>
      </c>
      <c r="H10" s="448" t="str">
        <f ca="1">Zusammenfassung!I10</f>
        <v/>
      </c>
      <c r="I10" s="448" t="str">
        <f ca="1">Zusammenfassung!AV10</f>
        <v/>
      </c>
      <c r="J10" s="448">
        <f>Kalkulation!I$27</f>
        <v>0</v>
      </c>
      <c r="K10" s="419" t="str">
        <f ca="1">Zusammenfassung!O10</f>
        <v/>
      </c>
      <c r="L10" s="31" t="str">
        <f ca="1">Zusammenfassung!V10</f>
        <v/>
      </c>
      <c r="M10" s="31" t="str">
        <f ca="1">Zusammenfassung!W10</f>
        <v/>
      </c>
      <c r="N10" s="419" t="str">
        <f ca="1">Zusammenfassung!Z10</f>
        <v/>
      </c>
      <c r="O10" s="419" t="str">
        <f ca="1">Zusammenfassung!AD10</f>
        <v/>
      </c>
      <c r="P10" s="420" t="str">
        <f ca="1">Zusammenfassung!AE10</f>
        <v/>
      </c>
    </row>
    <row r="11" spans="1:16" x14ac:dyDescent="0.25">
      <c r="A11" s="418" t="str">
        <f ca="1">Zusammenfassung!A11</f>
        <v/>
      </c>
      <c r="B11" s="419" t="str">
        <f ca="1">Zusammenfassung!B11</f>
        <v/>
      </c>
      <c r="C11" s="419" t="str">
        <f ca="1">Zusammenfassung!D11</f>
        <v/>
      </c>
      <c r="D11" s="419">
        <f ca="1">Zusammenfassung!C11</f>
        <v>0</v>
      </c>
      <c r="E11" s="423"/>
      <c r="F11" s="419" t="str">
        <f ca="1">Zusammenfassung!F11</f>
        <v/>
      </c>
      <c r="G11" s="419" t="str">
        <f ca="1">Zusammenfassung!E11</f>
        <v/>
      </c>
      <c r="H11" s="448" t="str">
        <f ca="1">Zusammenfassung!I11</f>
        <v/>
      </c>
      <c r="I11" s="448" t="str">
        <f ca="1">Zusammenfassung!AV11</f>
        <v/>
      </c>
      <c r="J11" s="448">
        <f>Kalkulation!J$27</f>
        <v>0</v>
      </c>
      <c r="K11" s="419" t="str">
        <f ca="1">Zusammenfassung!O11</f>
        <v/>
      </c>
      <c r="L11" s="31" t="str">
        <f ca="1">Zusammenfassung!V11</f>
        <v/>
      </c>
      <c r="M11" s="31" t="str">
        <f ca="1">Zusammenfassung!W11</f>
        <v/>
      </c>
      <c r="N11" s="419" t="str">
        <f ca="1">Zusammenfassung!Z11</f>
        <v/>
      </c>
      <c r="O11" s="419" t="str">
        <f ca="1">Zusammenfassung!AD11</f>
        <v/>
      </c>
      <c r="P11" s="420" t="str">
        <f ca="1">Zusammenfassung!AE11</f>
        <v/>
      </c>
    </row>
    <row r="12" spans="1:16" x14ac:dyDescent="0.25">
      <c r="A12" s="418" t="str">
        <f ca="1">Zusammenfassung!A12</f>
        <v/>
      </c>
      <c r="B12" s="419" t="str">
        <f ca="1">Zusammenfassung!B12</f>
        <v/>
      </c>
      <c r="C12" s="419" t="str">
        <f ca="1">Zusammenfassung!D12</f>
        <v/>
      </c>
      <c r="D12" s="419">
        <f ca="1">Zusammenfassung!C12</f>
        <v>0</v>
      </c>
      <c r="E12" s="423"/>
      <c r="F12" s="419" t="str">
        <f ca="1">Zusammenfassung!F12</f>
        <v/>
      </c>
      <c r="G12" s="419" t="str">
        <f ca="1">Zusammenfassung!E12</f>
        <v/>
      </c>
      <c r="H12" s="448" t="str">
        <f ca="1">Zusammenfassung!I12</f>
        <v/>
      </c>
      <c r="I12" s="448" t="str">
        <f ca="1">Zusammenfassung!AV12</f>
        <v/>
      </c>
      <c r="J12" s="448">
        <f>Kalkulation!K$27</f>
        <v>0</v>
      </c>
      <c r="K12" s="419" t="str">
        <f ca="1">Zusammenfassung!O12</f>
        <v/>
      </c>
      <c r="L12" s="31" t="str">
        <f ca="1">Zusammenfassung!V12</f>
        <v/>
      </c>
      <c r="M12" s="31" t="str">
        <f ca="1">Zusammenfassung!W12</f>
        <v/>
      </c>
      <c r="N12" s="419" t="str">
        <f ca="1">Zusammenfassung!Z12</f>
        <v/>
      </c>
      <c r="O12" s="419" t="str">
        <f ca="1">Zusammenfassung!AD12</f>
        <v/>
      </c>
      <c r="P12" s="420" t="str">
        <f ca="1">Zusammenfassung!AE12</f>
        <v/>
      </c>
    </row>
    <row r="13" spans="1:16" x14ac:dyDescent="0.25">
      <c r="A13" s="418" t="str">
        <f ca="1">Zusammenfassung!A13</f>
        <v/>
      </c>
      <c r="B13" s="419" t="str">
        <f ca="1">Zusammenfassung!B13</f>
        <v/>
      </c>
      <c r="C13" s="419" t="str">
        <f ca="1">Zusammenfassung!D13</f>
        <v/>
      </c>
      <c r="D13" s="419">
        <f ca="1">Zusammenfassung!C13</f>
        <v>0</v>
      </c>
      <c r="E13" s="423"/>
      <c r="F13" s="419" t="str">
        <f ca="1">Zusammenfassung!F13</f>
        <v/>
      </c>
      <c r="G13" s="419" t="str">
        <f ca="1">Zusammenfassung!E13</f>
        <v/>
      </c>
      <c r="H13" s="448" t="str">
        <f ca="1">Zusammenfassung!I13</f>
        <v/>
      </c>
      <c r="I13" s="448" t="str">
        <f ca="1">Zusammenfassung!AV13</f>
        <v/>
      </c>
      <c r="J13" s="448">
        <f>Kalkulation!L$27</f>
        <v>0</v>
      </c>
      <c r="K13" s="419" t="str">
        <f ca="1">Zusammenfassung!O13</f>
        <v/>
      </c>
      <c r="L13" s="31" t="str">
        <f ca="1">Zusammenfassung!V13</f>
        <v/>
      </c>
      <c r="M13" s="31" t="str">
        <f ca="1">Zusammenfassung!W13</f>
        <v/>
      </c>
      <c r="N13" s="419" t="str">
        <f ca="1">Zusammenfassung!Z13</f>
        <v/>
      </c>
      <c r="O13" s="419" t="str">
        <f ca="1">Zusammenfassung!AD13</f>
        <v/>
      </c>
      <c r="P13" s="420" t="str">
        <f ca="1">Zusammenfassung!AE13</f>
        <v/>
      </c>
    </row>
    <row r="14" spans="1:16" x14ac:dyDescent="0.25">
      <c r="A14" s="418" t="str">
        <f ca="1">Zusammenfassung!A14</f>
        <v/>
      </c>
      <c r="B14" s="419" t="str">
        <f ca="1">Zusammenfassung!B14</f>
        <v/>
      </c>
      <c r="C14" s="419" t="str">
        <f ca="1">Zusammenfassung!D14</f>
        <v/>
      </c>
      <c r="D14" s="419">
        <f ca="1">Zusammenfassung!C14</f>
        <v>0</v>
      </c>
      <c r="E14" s="423"/>
      <c r="F14" s="419" t="str">
        <f ca="1">Zusammenfassung!F14</f>
        <v/>
      </c>
      <c r="G14" s="419" t="str">
        <f ca="1">Zusammenfassung!E14</f>
        <v/>
      </c>
      <c r="H14" s="448" t="str">
        <f ca="1">Zusammenfassung!I14</f>
        <v/>
      </c>
      <c r="I14" s="448" t="str">
        <f ca="1">Zusammenfassung!AV14</f>
        <v/>
      </c>
      <c r="J14" s="448">
        <f>Kalkulation!M$27</f>
        <v>0</v>
      </c>
      <c r="K14" s="419" t="str">
        <f ca="1">Zusammenfassung!O14</f>
        <v/>
      </c>
      <c r="L14" s="31" t="str">
        <f ca="1">Zusammenfassung!V14</f>
        <v/>
      </c>
      <c r="M14" s="31" t="str">
        <f ca="1">Zusammenfassung!W14</f>
        <v/>
      </c>
      <c r="N14" s="419" t="str">
        <f ca="1">Zusammenfassung!Z14</f>
        <v/>
      </c>
      <c r="O14" s="419" t="str">
        <f ca="1">Zusammenfassung!AD14</f>
        <v/>
      </c>
      <c r="P14" s="420" t="str">
        <f ca="1">Zusammenfassung!AE14</f>
        <v/>
      </c>
    </row>
    <row r="15" spans="1:16" x14ac:dyDescent="0.25">
      <c r="A15" s="418" t="str">
        <f ca="1">Zusammenfassung!A15</f>
        <v/>
      </c>
      <c r="B15" s="419" t="str">
        <f ca="1">Zusammenfassung!B15</f>
        <v/>
      </c>
      <c r="C15" s="419" t="str">
        <f ca="1">Zusammenfassung!D15</f>
        <v/>
      </c>
      <c r="D15" s="419">
        <f ca="1">Zusammenfassung!C15</f>
        <v>0</v>
      </c>
      <c r="E15" s="423"/>
      <c r="F15" s="419" t="str">
        <f ca="1">Zusammenfassung!F15</f>
        <v/>
      </c>
      <c r="G15" s="419" t="str">
        <f ca="1">Zusammenfassung!E15</f>
        <v/>
      </c>
      <c r="H15" s="448" t="str">
        <f ca="1">Zusammenfassung!I15</f>
        <v/>
      </c>
      <c r="I15" s="448" t="str">
        <f ca="1">Zusammenfassung!AV15</f>
        <v/>
      </c>
      <c r="J15" s="448">
        <f>Kalkulation!N$27</f>
        <v>0</v>
      </c>
      <c r="K15" s="419" t="str">
        <f ca="1">Zusammenfassung!O15</f>
        <v/>
      </c>
      <c r="L15" s="31" t="str">
        <f ca="1">Zusammenfassung!V15</f>
        <v/>
      </c>
      <c r="M15" s="31" t="str">
        <f ca="1">Zusammenfassung!W15</f>
        <v/>
      </c>
      <c r="N15" s="419" t="str">
        <f ca="1">Zusammenfassung!Z15</f>
        <v/>
      </c>
      <c r="O15" s="419" t="str">
        <f ca="1">Zusammenfassung!AD15</f>
        <v/>
      </c>
      <c r="P15" s="420" t="str">
        <f ca="1">Zusammenfassung!AE15</f>
        <v/>
      </c>
    </row>
    <row r="16" spans="1:16" x14ac:dyDescent="0.25">
      <c r="A16" s="418" t="str">
        <f ca="1">Zusammenfassung!A16</f>
        <v/>
      </c>
      <c r="B16" s="419" t="str">
        <f ca="1">Zusammenfassung!B16</f>
        <v/>
      </c>
      <c r="C16" s="419" t="str">
        <f ca="1">Zusammenfassung!D16</f>
        <v/>
      </c>
      <c r="D16" s="419">
        <f ca="1">Zusammenfassung!C16</f>
        <v>0</v>
      </c>
      <c r="E16" s="423"/>
      <c r="F16" s="419" t="str">
        <f ca="1">Zusammenfassung!F16</f>
        <v/>
      </c>
      <c r="G16" s="419" t="str">
        <f ca="1">Zusammenfassung!E16</f>
        <v/>
      </c>
      <c r="H16" s="448" t="str">
        <f ca="1">Zusammenfassung!I16</f>
        <v/>
      </c>
      <c r="I16" s="448" t="str">
        <f ca="1">Zusammenfassung!AV16</f>
        <v/>
      </c>
      <c r="J16" s="448">
        <f>Kalkulation!O$27</f>
        <v>0</v>
      </c>
      <c r="K16" s="419" t="str">
        <f ca="1">Zusammenfassung!O16</f>
        <v/>
      </c>
      <c r="L16" s="31" t="str">
        <f ca="1">Zusammenfassung!V16</f>
        <v/>
      </c>
      <c r="M16" s="31" t="str">
        <f ca="1">Zusammenfassung!W16</f>
        <v/>
      </c>
      <c r="N16" s="419" t="str">
        <f ca="1">Zusammenfassung!Z16</f>
        <v/>
      </c>
      <c r="O16" s="419" t="str">
        <f ca="1">Zusammenfassung!AD16</f>
        <v/>
      </c>
      <c r="P16" s="420" t="str">
        <f ca="1">Zusammenfassung!AE16</f>
        <v/>
      </c>
    </row>
    <row r="17" spans="1:16" x14ac:dyDescent="0.25">
      <c r="A17" s="418" t="str">
        <f ca="1">Zusammenfassung!A17</f>
        <v/>
      </c>
      <c r="B17" s="419" t="str">
        <f ca="1">Zusammenfassung!B17</f>
        <v/>
      </c>
      <c r="C17" s="419" t="str">
        <f ca="1">Zusammenfassung!D17</f>
        <v/>
      </c>
      <c r="D17" s="419">
        <f ca="1">Zusammenfassung!C17</f>
        <v>0</v>
      </c>
      <c r="E17" s="423"/>
      <c r="F17" s="419" t="str">
        <f ca="1">Zusammenfassung!F17</f>
        <v/>
      </c>
      <c r="G17" s="419" t="str">
        <f ca="1">Zusammenfassung!E17</f>
        <v/>
      </c>
      <c r="H17" s="448" t="str">
        <f ca="1">Zusammenfassung!I17</f>
        <v/>
      </c>
      <c r="I17" s="448" t="str">
        <f ca="1">Zusammenfassung!AV17</f>
        <v/>
      </c>
      <c r="J17" s="448">
        <f>Kalkulation!P$27</f>
        <v>0</v>
      </c>
      <c r="K17" s="419" t="str">
        <f ca="1">Zusammenfassung!O17</f>
        <v/>
      </c>
      <c r="L17" s="31" t="str">
        <f ca="1">Zusammenfassung!V17</f>
        <v/>
      </c>
      <c r="M17" s="31" t="str">
        <f ca="1">Zusammenfassung!W17</f>
        <v/>
      </c>
      <c r="N17" s="419" t="str">
        <f ca="1">Zusammenfassung!Z17</f>
        <v/>
      </c>
      <c r="O17" s="419" t="str">
        <f ca="1">Zusammenfassung!AD17</f>
        <v/>
      </c>
      <c r="P17" s="420" t="str">
        <f ca="1">Zusammenfassung!AE17</f>
        <v/>
      </c>
    </row>
    <row r="18" spans="1:16" x14ac:dyDescent="0.25">
      <c r="A18" s="418" t="str">
        <f ca="1">Zusammenfassung!A18</f>
        <v/>
      </c>
      <c r="B18" s="419" t="str">
        <f ca="1">Zusammenfassung!B18</f>
        <v/>
      </c>
      <c r="C18" s="419" t="str">
        <f ca="1">Zusammenfassung!D18</f>
        <v/>
      </c>
      <c r="D18" s="419">
        <f ca="1">Zusammenfassung!C18</f>
        <v>0</v>
      </c>
      <c r="E18" s="423"/>
      <c r="F18" s="419" t="str">
        <f ca="1">Zusammenfassung!F18</f>
        <v/>
      </c>
      <c r="G18" s="419" t="str">
        <f ca="1">Zusammenfassung!E18</f>
        <v/>
      </c>
      <c r="H18" s="448" t="str">
        <f ca="1">Zusammenfassung!I18</f>
        <v/>
      </c>
      <c r="I18" s="448" t="str">
        <f ca="1">Zusammenfassung!AV18</f>
        <v/>
      </c>
      <c r="J18" s="448">
        <f>Kalkulation!Q$27</f>
        <v>0</v>
      </c>
      <c r="K18" s="419" t="str">
        <f ca="1">Zusammenfassung!O18</f>
        <v/>
      </c>
      <c r="L18" s="31" t="str">
        <f ca="1">Zusammenfassung!V18</f>
        <v/>
      </c>
      <c r="M18" s="31" t="str">
        <f ca="1">Zusammenfassung!W18</f>
        <v/>
      </c>
      <c r="N18" s="419" t="str">
        <f ca="1">Zusammenfassung!Z18</f>
        <v/>
      </c>
      <c r="O18" s="419" t="str">
        <f ca="1">Zusammenfassung!AD18</f>
        <v/>
      </c>
      <c r="P18" s="420" t="str">
        <f ca="1">Zusammenfassung!AE18</f>
        <v/>
      </c>
    </row>
    <row r="19" spans="1:16" x14ac:dyDescent="0.25">
      <c r="A19" s="418" t="str">
        <f ca="1">Zusammenfassung!A19</f>
        <v/>
      </c>
      <c r="B19" s="419" t="str">
        <f ca="1">Zusammenfassung!B19</f>
        <v/>
      </c>
      <c r="C19" s="419" t="str">
        <f ca="1">Zusammenfassung!D19</f>
        <v/>
      </c>
      <c r="D19" s="419">
        <f ca="1">Zusammenfassung!C19</f>
        <v>0</v>
      </c>
      <c r="E19" s="423"/>
      <c r="F19" s="419" t="str">
        <f ca="1">Zusammenfassung!F19</f>
        <v/>
      </c>
      <c r="G19" s="419" t="str">
        <f ca="1">Zusammenfassung!E19</f>
        <v/>
      </c>
      <c r="H19" s="448" t="str">
        <f ca="1">Zusammenfassung!I19</f>
        <v/>
      </c>
      <c r="I19" s="448" t="str">
        <f ca="1">Zusammenfassung!AV19</f>
        <v/>
      </c>
      <c r="J19" s="448">
        <f>Kalkulation!R$27</f>
        <v>0</v>
      </c>
      <c r="K19" s="419" t="str">
        <f ca="1">Zusammenfassung!O19</f>
        <v/>
      </c>
      <c r="L19" s="31" t="str">
        <f ca="1">Zusammenfassung!V19</f>
        <v/>
      </c>
      <c r="M19" s="31" t="str">
        <f ca="1">Zusammenfassung!W19</f>
        <v/>
      </c>
      <c r="N19" s="419" t="str">
        <f ca="1">Zusammenfassung!Z19</f>
        <v/>
      </c>
      <c r="O19" s="419" t="str">
        <f ca="1">Zusammenfassung!AD19</f>
        <v/>
      </c>
      <c r="P19" s="420" t="str">
        <f ca="1">Zusammenfassung!AE19</f>
        <v/>
      </c>
    </row>
    <row r="20" spans="1:16" x14ac:dyDescent="0.25">
      <c r="A20" s="418" t="str">
        <f ca="1">Zusammenfassung!A20</f>
        <v/>
      </c>
      <c r="B20" s="419" t="str">
        <f ca="1">Zusammenfassung!B20</f>
        <v/>
      </c>
      <c r="C20" s="419" t="str">
        <f ca="1">Zusammenfassung!D20</f>
        <v/>
      </c>
      <c r="D20" s="419">
        <f ca="1">Zusammenfassung!C20</f>
        <v>0</v>
      </c>
      <c r="E20" s="423"/>
      <c r="F20" s="419" t="str">
        <f ca="1">Zusammenfassung!F20</f>
        <v/>
      </c>
      <c r="G20" s="419" t="str">
        <f ca="1">Zusammenfassung!E20</f>
        <v/>
      </c>
      <c r="H20" s="448" t="str">
        <f ca="1">Zusammenfassung!I20</f>
        <v/>
      </c>
      <c r="I20" s="448" t="str">
        <f ca="1">Zusammenfassung!AV20</f>
        <v/>
      </c>
      <c r="J20" s="448">
        <f>Kalkulation!S$27</f>
        <v>0</v>
      </c>
      <c r="K20" s="419" t="str">
        <f ca="1">Zusammenfassung!O20</f>
        <v/>
      </c>
      <c r="L20" s="31" t="str">
        <f ca="1">Zusammenfassung!V20</f>
        <v/>
      </c>
      <c r="M20" s="31" t="str">
        <f ca="1">Zusammenfassung!W20</f>
        <v/>
      </c>
      <c r="N20" s="419" t="str">
        <f ca="1">Zusammenfassung!Z20</f>
        <v/>
      </c>
      <c r="O20" s="419" t="str">
        <f ca="1">Zusammenfassung!AD20</f>
        <v/>
      </c>
      <c r="P20" s="420" t="str">
        <f ca="1">Zusammenfassung!AE20</f>
        <v/>
      </c>
    </row>
    <row r="21" spans="1:16" x14ac:dyDescent="0.25">
      <c r="A21" s="418" t="str">
        <f ca="1">Zusammenfassung!A21</f>
        <v/>
      </c>
      <c r="B21" s="419" t="str">
        <f ca="1">Zusammenfassung!B21</f>
        <v/>
      </c>
      <c r="C21" s="419" t="str">
        <f ca="1">Zusammenfassung!D21</f>
        <v/>
      </c>
      <c r="D21" s="419">
        <f ca="1">Zusammenfassung!C21</f>
        <v>0</v>
      </c>
      <c r="E21" s="423"/>
      <c r="F21" s="419" t="str">
        <f ca="1">Zusammenfassung!F21</f>
        <v/>
      </c>
      <c r="G21" s="419" t="str">
        <f ca="1">Zusammenfassung!E21</f>
        <v/>
      </c>
      <c r="H21" s="448" t="str">
        <f ca="1">Zusammenfassung!I21</f>
        <v/>
      </c>
      <c r="I21" s="448" t="str">
        <f ca="1">Zusammenfassung!AV21</f>
        <v/>
      </c>
      <c r="J21" s="448">
        <f>Kalkulation!T$27</f>
        <v>0</v>
      </c>
      <c r="K21" s="419" t="str">
        <f ca="1">Zusammenfassung!O21</f>
        <v/>
      </c>
      <c r="L21" s="31" t="str">
        <f ca="1">Zusammenfassung!V21</f>
        <v/>
      </c>
      <c r="M21" s="31" t="str">
        <f ca="1">Zusammenfassung!W21</f>
        <v/>
      </c>
      <c r="N21" s="419" t="str">
        <f ca="1">Zusammenfassung!Z21</f>
        <v/>
      </c>
      <c r="O21" s="419" t="str">
        <f ca="1">Zusammenfassung!AD21</f>
        <v/>
      </c>
      <c r="P21" s="420" t="str">
        <f ca="1">Zusammenfassung!AE21</f>
        <v/>
      </c>
    </row>
    <row r="22" spans="1:16" x14ac:dyDescent="0.25">
      <c r="A22" s="418" t="str">
        <f ca="1">Zusammenfassung!A22</f>
        <v/>
      </c>
      <c r="B22" s="419" t="str">
        <f ca="1">Zusammenfassung!B22</f>
        <v/>
      </c>
      <c r="C22" s="419" t="str">
        <f ca="1">Zusammenfassung!D22</f>
        <v/>
      </c>
      <c r="D22" s="419">
        <f ca="1">Zusammenfassung!C22</f>
        <v>0</v>
      </c>
      <c r="E22" s="423"/>
      <c r="F22" s="419" t="str">
        <f ca="1">Zusammenfassung!F22</f>
        <v/>
      </c>
      <c r="G22" s="419" t="str">
        <f ca="1">Zusammenfassung!E22</f>
        <v/>
      </c>
      <c r="H22" s="448" t="str">
        <f ca="1">Zusammenfassung!I22</f>
        <v/>
      </c>
      <c r="I22" s="448" t="str">
        <f ca="1">Zusammenfassung!AV22</f>
        <v/>
      </c>
      <c r="J22" s="448">
        <f>Kalkulation!U$27</f>
        <v>0</v>
      </c>
      <c r="K22" s="419" t="str">
        <f ca="1">Zusammenfassung!O22</f>
        <v/>
      </c>
      <c r="L22" s="31" t="str">
        <f ca="1">Zusammenfassung!V22</f>
        <v/>
      </c>
      <c r="M22" s="31" t="str">
        <f ca="1">Zusammenfassung!W22</f>
        <v/>
      </c>
      <c r="N22" s="419" t="str">
        <f ca="1">Zusammenfassung!Z22</f>
        <v/>
      </c>
      <c r="O22" s="419" t="str">
        <f ca="1">Zusammenfassung!AD22</f>
        <v/>
      </c>
      <c r="P22" s="420" t="str">
        <f ca="1">Zusammenfassung!AE22</f>
        <v/>
      </c>
    </row>
    <row r="23" spans="1:16" x14ac:dyDescent="0.25">
      <c r="A23" s="418" t="str">
        <f ca="1">Zusammenfassung!A23</f>
        <v/>
      </c>
      <c r="B23" s="419" t="str">
        <f ca="1">Zusammenfassung!B23</f>
        <v/>
      </c>
      <c r="C23" s="419" t="str">
        <f ca="1">Zusammenfassung!D23</f>
        <v/>
      </c>
      <c r="D23" s="419">
        <f ca="1">Zusammenfassung!C23</f>
        <v>0</v>
      </c>
      <c r="E23" s="423"/>
      <c r="F23" s="419" t="str">
        <f ca="1">Zusammenfassung!F23</f>
        <v/>
      </c>
      <c r="G23" s="419" t="str">
        <f ca="1">Zusammenfassung!E23</f>
        <v/>
      </c>
      <c r="H23" s="448" t="str">
        <f ca="1">Zusammenfassung!I23</f>
        <v/>
      </c>
      <c r="I23" s="448" t="str">
        <f ca="1">Zusammenfassung!AV23</f>
        <v/>
      </c>
      <c r="J23" s="448">
        <f>Kalkulation!V$27</f>
        <v>0</v>
      </c>
      <c r="K23" s="419" t="str">
        <f ca="1">Zusammenfassung!O23</f>
        <v/>
      </c>
      <c r="L23" s="31" t="str">
        <f ca="1">Zusammenfassung!V23</f>
        <v/>
      </c>
      <c r="M23" s="31" t="str">
        <f ca="1">Zusammenfassung!W23</f>
        <v/>
      </c>
      <c r="N23" s="419" t="str">
        <f ca="1">Zusammenfassung!Z23</f>
        <v/>
      </c>
      <c r="O23" s="419" t="str">
        <f ca="1">Zusammenfassung!AD23</f>
        <v/>
      </c>
      <c r="P23" s="420" t="str">
        <f ca="1">Zusammenfassung!AE23</f>
        <v/>
      </c>
    </row>
    <row r="24" spans="1:16" x14ac:dyDescent="0.25">
      <c r="A24" s="418" t="str">
        <f ca="1">Zusammenfassung!A24</f>
        <v/>
      </c>
      <c r="B24" s="419" t="str">
        <f ca="1">Zusammenfassung!B24</f>
        <v/>
      </c>
      <c r="C24" s="419" t="str">
        <f ca="1">Zusammenfassung!D24</f>
        <v/>
      </c>
      <c r="D24" s="419">
        <f ca="1">Zusammenfassung!C24</f>
        <v>0</v>
      </c>
      <c r="E24" s="423"/>
      <c r="F24" s="419" t="str">
        <f ca="1">Zusammenfassung!F24</f>
        <v/>
      </c>
      <c r="G24" s="419" t="str">
        <f ca="1">Zusammenfassung!E24</f>
        <v/>
      </c>
      <c r="H24" s="448" t="str">
        <f ca="1">Zusammenfassung!I24</f>
        <v/>
      </c>
      <c r="I24" s="448" t="str">
        <f ca="1">Zusammenfassung!AV24</f>
        <v/>
      </c>
      <c r="J24" s="448">
        <f>Kalkulation!W$27</f>
        <v>0</v>
      </c>
      <c r="K24" s="419" t="str">
        <f ca="1">Zusammenfassung!O24</f>
        <v/>
      </c>
      <c r="L24" s="31" t="str">
        <f ca="1">Zusammenfassung!V24</f>
        <v/>
      </c>
      <c r="M24" s="31" t="str">
        <f ca="1">Zusammenfassung!W24</f>
        <v/>
      </c>
      <c r="N24" s="419" t="str">
        <f ca="1">Zusammenfassung!Z24</f>
        <v/>
      </c>
      <c r="O24" s="419" t="str">
        <f ca="1">Zusammenfassung!AD24</f>
        <v/>
      </c>
      <c r="P24" s="420" t="str">
        <f ca="1">Zusammenfassung!AE24</f>
        <v/>
      </c>
    </row>
    <row r="25" spans="1:16" x14ac:dyDescent="0.25">
      <c r="A25" s="418" t="str">
        <f ca="1">Zusammenfassung!A25</f>
        <v/>
      </c>
      <c r="B25" s="419" t="str">
        <f ca="1">Zusammenfassung!B25</f>
        <v/>
      </c>
      <c r="C25" s="419" t="str">
        <f ca="1">Zusammenfassung!D25</f>
        <v/>
      </c>
      <c r="D25" s="419">
        <f ca="1">Zusammenfassung!C25</f>
        <v>0</v>
      </c>
      <c r="E25" s="423"/>
      <c r="F25" s="419" t="str">
        <f ca="1">Zusammenfassung!F25</f>
        <v/>
      </c>
      <c r="G25" s="419" t="str">
        <f ca="1">Zusammenfassung!E25</f>
        <v/>
      </c>
      <c r="H25" s="448" t="str">
        <f ca="1">Zusammenfassung!I25</f>
        <v/>
      </c>
      <c r="I25" s="448" t="str">
        <f ca="1">Zusammenfassung!AV25</f>
        <v/>
      </c>
      <c r="J25" s="448">
        <f>Kalkulation!X$27</f>
        <v>0</v>
      </c>
      <c r="K25" s="419" t="str">
        <f ca="1">Zusammenfassung!O25</f>
        <v/>
      </c>
      <c r="L25" s="31" t="str">
        <f ca="1">Zusammenfassung!V25</f>
        <v/>
      </c>
      <c r="M25" s="31" t="str">
        <f ca="1">Zusammenfassung!W25</f>
        <v/>
      </c>
      <c r="N25" s="419" t="str">
        <f ca="1">Zusammenfassung!Z25</f>
        <v/>
      </c>
      <c r="O25" s="419" t="str">
        <f ca="1">Zusammenfassung!AD25</f>
        <v/>
      </c>
      <c r="P25" s="420" t="str">
        <f ca="1">Zusammenfassung!AE25</f>
        <v/>
      </c>
    </row>
    <row r="26" spans="1:16" x14ac:dyDescent="0.25">
      <c r="A26" s="418" t="str">
        <f ca="1">Zusammenfassung!A26</f>
        <v/>
      </c>
      <c r="B26" s="419" t="str">
        <f ca="1">Zusammenfassung!B26</f>
        <v/>
      </c>
      <c r="C26" s="419" t="str">
        <f ca="1">Zusammenfassung!D26</f>
        <v/>
      </c>
      <c r="D26" s="419">
        <f ca="1">Zusammenfassung!C26</f>
        <v>0</v>
      </c>
      <c r="E26" s="423"/>
      <c r="F26" s="419" t="str">
        <f ca="1">Zusammenfassung!F26</f>
        <v/>
      </c>
      <c r="G26" s="419" t="str">
        <f ca="1">Zusammenfassung!E26</f>
        <v/>
      </c>
      <c r="H26" s="448" t="str">
        <f ca="1">Zusammenfassung!I26</f>
        <v/>
      </c>
      <c r="I26" s="448" t="str">
        <f ca="1">Zusammenfassung!AV26</f>
        <v/>
      </c>
      <c r="J26" s="448">
        <f>Kalkulation!Y$27</f>
        <v>0</v>
      </c>
      <c r="K26" s="419" t="str">
        <f ca="1">Zusammenfassung!O26</f>
        <v/>
      </c>
      <c r="L26" s="31" t="str">
        <f ca="1">Zusammenfassung!V26</f>
        <v/>
      </c>
      <c r="M26" s="31" t="str">
        <f ca="1">Zusammenfassung!W26</f>
        <v/>
      </c>
      <c r="N26" s="419" t="str">
        <f ca="1">Zusammenfassung!Z26</f>
        <v/>
      </c>
      <c r="O26" s="419" t="str">
        <f ca="1">Zusammenfassung!AD26</f>
        <v/>
      </c>
      <c r="P26" s="420" t="str">
        <f ca="1">Zusammenfassung!AE26</f>
        <v/>
      </c>
    </row>
    <row r="27" spans="1:16" x14ac:dyDescent="0.25">
      <c r="A27" s="418" t="str">
        <f ca="1">Zusammenfassung!A27</f>
        <v/>
      </c>
      <c r="B27" s="419" t="str">
        <f ca="1">Zusammenfassung!B27</f>
        <v/>
      </c>
      <c r="C27" s="419" t="str">
        <f ca="1">Zusammenfassung!D27</f>
        <v/>
      </c>
      <c r="D27" s="419">
        <f ca="1">Zusammenfassung!C27</f>
        <v>0</v>
      </c>
      <c r="E27" s="423"/>
      <c r="F27" s="419" t="str">
        <f ca="1">Zusammenfassung!F27</f>
        <v/>
      </c>
      <c r="G27" s="419" t="str">
        <f ca="1">Zusammenfassung!E27</f>
        <v/>
      </c>
      <c r="H27" s="448" t="str">
        <f ca="1">Zusammenfassung!I27</f>
        <v/>
      </c>
      <c r="I27" s="448" t="str">
        <f ca="1">Zusammenfassung!AV27</f>
        <v/>
      </c>
      <c r="J27" s="448">
        <f>Kalkulation!Z$27</f>
        <v>0</v>
      </c>
      <c r="K27" s="419" t="str">
        <f ca="1">Zusammenfassung!O27</f>
        <v/>
      </c>
      <c r="L27" s="31" t="str">
        <f ca="1">Zusammenfassung!V27</f>
        <v/>
      </c>
      <c r="M27" s="31" t="str">
        <f ca="1">Zusammenfassung!W27</f>
        <v/>
      </c>
      <c r="N27" s="419" t="str">
        <f ca="1">Zusammenfassung!Z27</f>
        <v/>
      </c>
      <c r="O27" s="419" t="str">
        <f ca="1">Zusammenfassung!AD27</f>
        <v/>
      </c>
      <c r="P27" s="420" t="str">
        <f ca="1">Zusammenfassung!AE27</f>
        <v/>
      </c>
    </row>
    <row r="28" spans="1:16" x14ac:dyDescent="0.25">
      <c r="A28" s="418" t="str">
        <f ca="1">Zusammenfassung!A28</f>
        <v/>
      </c>
      <c r="B28" s="419" t="str">
        <f ca="1">Zusammenfassung!B28</f>
        <v/>
      </c>
      <c r="C28" s="419" t="str">
        <f ca="1">Zusammenfassung!D28</f>
        <v/>
      </c>
      <c r="D28" s="419">
        <f ca="1">Zusammenfassung!C28</f>
        <v>0</v>
      </c>
      <c r="E28" s="423"/>
      <c r="F28" s="419" t="str">
        <f ca="1">Zusammenfassung!F28</f>
        <v/>
      </c>
      <c r="G28" s="419" t="str">
        <f ca="1">Zusammenfassung!E28</f>
        <v/>
      </c>
      <c r="H28" s="448" t="str">
        <f ca="1">Zusammenfassung!I28</f>
        <v/>
      </c>
      <c r="I28" s="448" t="str">
        <f ca="1">Zusammenfassung!AV28</f>
        <v/>
      </c>
      <c r="J28" s="448">
        <f>Kalkulation!AA$27</f>
        <v>0</v>
      </c>
      <c r="K28" s="419" t="str">
        <f ca="1">Zusammenfassung!O28</f>
        <v/>
      </c>
      <c r="L28" s="31" t="str">
        <f ca="1">Zusammenfassung!V28</f>
        <v/>
      </c>
      <c r="M28" s="31" t="str">
        <f ca="1">Zusammenfassung!W28</f>
        <v/>
      </c>
      <c r="N28" s="419" t="str">
        <f ca="1">Zusammenfassung!Z28</f>
        <v/>
      </c>
      <c r="O28" s="419" t="str">
        <f ca="1">Zusammenfassung!AD28</f>
        <v/>
      </c>
      <c r="P28" s="420" t="str">
        <f ca="1">Zusammenfassung!AE28</f>
        <v/>
      </c>
    </row>
    <row r="29" spans="1:16" x14ac:dyDescent="0.25">
      <c r="A29" s="418" t="str">
        <f ca="1">Zusammenfassung!A29</f>
        <v/>
      </c>
      <c r="B29" s="419" t="str">
        <f ca="1">Zusammenfassung!B29</f>
        <v/>
      </c>
      <c r="C29" s="419" t="str">
        <f ca="1">Zusammenfassung!D29</f>
        <v/>
      </c>
      <c r="D29" s="419">
        <f ca="1">Zusammenfassung!C29</f>
        <v>0</v>
      </c>
      <c r="E29" s="423"/>
      <c r="F29" s="419" t="str">
        <f ca="1">Zusammenfassung!F29</f>
        <v/>
      </c>
      <c r="G29" s="419" t="str">
        <f ca="1">Zusammenfassung!E29</f>
        <v/>
      </c>
      <c r="H29" s="448" t="str">
        <f ca="1">Zusammenfassung!I29</f>
        <v/>
      </c>
      <c r="I29" s="448" t="str">
        <f ca="1">Zusammenfassung!AV29</f>
        <v/>
      </c>
      <c r="J29" s="448">
        <f>Kalkulation!AB$27</f>
        <v>0</v>
      </c>
      <c r="K29" s="419" t="str">
        <f ca="1">Zusammenfassung!O29</f>
        <v/>
      </c>
      <c r="L29" s="31" t="str">
        <f ca="1">Zusammenfassung!V29</f>
        <v/>
      </c>
      <c r="M29" s="31" t="str">
        <f ca="1">Zusammenfassung!W29</f>
        <v/>
      </c>
      <c r="N29" s="419" t="str">
        <f ca="1">Zusammenfassung!Z29</f>
        <v/>
      </c>
      <c r="O29" s="419" t="str">
        <f ca="1">Zusammenfassung!AD29</f>
        <v/>
      </c>
      <c r="P29" s="420" t="str">
        <f ca="1">Zusammenfassung!AE29</f>
        <v/>
      </c>
    </row>
    <row r="30" spans="1:16" x14ac:dyDescent="0.25">
      <c r="A30" s="418" t="str">
        <f ca="1">Zusammenfassung!A30</f>
        <v/>
      </c>
      <c r="B30" s="419" t="str">
        <f ca="1">Zusammenfassung!B30</f>
        <v/>
      </c>
      <c r="C30" s="419" t="str">
        <f ca="1">Zusammenfassung!D30</f>
        <v/>
      </c>
      <c r="D30" s="419">
        <f ca="1">Zusammenfassung!C30</f>
        <v>0</v>
      </c>
      <c r="E30" s="423"/>
      <c r="F30" s="419" t="str">
        <f ca="1">Zusammenfassung!F30</f>
        <v/>
      </c>
      <c r="G30" s="419" t="str">
        <f ca="1">Zusammenfassung!E30</f>
        <v/>
      </c>
      <c r="H30" s="448" t="str">
        <f ca="1">Zusammenfassung!I30</f>
        <v/>
      </c>
      <c r="I30" s="448" t="str">
        <f ca="1">Zusammenfassung!AV30</f>
        <v/>
      </c>
      <c r="J30" s="448">
        <f>Kalkulation!AC$27</f>
        <v>0</v>
      </c>
      <c r="K30" s="419" t="str">
        <f ca="1">Zusammenfassung!O30</f>
        <v/>
      </c>
      <c r="L30" s="31" t="str">
        <f ca="1">Zusammenfassung!V30</f>
        <v/>
      </c>
      <c r="M30" s="31" t="str">
        <f ca="1">Zusammenfassung!W30</f>
        <v/>
      </c>
      <c r="N30" s="419" t="str">
        <f ca="1">Zusammenfassung!Z30</f>
        <v/>
      </c>
      <c r="O30" s="419" t="str">
        <f ca="1">Zusammenfassung!AD30</f>
        <v/>
      </c>
      <c r="P30" s="420" t="str">
        <f ca="1">Zusammenfassung!AE30</f>
        <v/>
      </c>
    </row>
    <row r="31" spans="1:16" x14ac:dyDescent="0.25">
      <c r="A31" s="418" t="str">
        <f ca="1">Zusammenfassung!A31</f>
        <v/>
      </c>
      <c r="B31" s="419" t="str">
        <f ca="1">Zusammenfassung!B31</f>
        <v/>
      </c>
      <c r="C31" s="419" t="str">
        <f ca="1">Zusammenfassung!D31</f>
        <v/>
      </c>
      <c r="D31" s="419">
        <f ca="1">Zusammenfassung!C31</f>
        <v>0</v>
      </c>
      <c r="E31" s="423"/>
      <c r="F31" s="419" t="str">
        <f ca="1">Zusammenfassung!F31</f>
        <v/>
      </c>
      <c r="G31" s="419" t="str">
        <f ca="1">Zusammenfassung!E31</f>
        <v/>
      </c>
      <c r="H31" s="448" t="str">
        <f ca="1">Zusammenfassung!I31</f>
        <v/>
      </c>
      <c r="I31" s="448" t="str">
        <f ca="1">Zusammenfassung!AV31</f>
        <v/>
      </c>
      <c r="J31" s="448">
        <f>Kalkulation!AD$27</f>
        <v>0</v>
      </c>
      <c r="K31" s="419" t="str">
        <f ca="1">Zusammenfassung!O31</f>
        <v/>
      </c>
      <c r="L31" s="31" t="str">
        <f ca="1">Zusammenfassung!V31</f>
        <v/>
      </c>
      <c r="M31" s="31" t="str">
        <f ca="1">Zusammenfassung!W31</f>
        <v/>
      </c>
      <c r="N31" s="419" t="str">
        <f ca="1">Zusammenfassung!Z31</f>
        <v/>
      </c>
      <c r="O31" s="419" t="str">
        <f ca="1">Zusammenfassung!AD31</f>
        <v/>
      </c>
      <c r="P31" s="420" t="str">
        <f ca="1">Zusammenfassung!AE31</f>
        <v/>
      </c>
    </row>
    <row r="32" spans="1:16" x14ac:dyDescent="0.25">
      <c r="A32" s="418" t="str">
        <f ca="1">Zusammenfassung!A32</f>
        <v/>
      </c>
      <c r="B32" s="419" t="str">
        <f ca="1">Zusammenfassung!B32</f>
        <v/>
      </c>
      <c r="C32" s="419" t="str">
        <f ca="1">Zusammenfassung!D32</f>
        <v/>
      </c>
      <c r="D32" s="419">
        <f ca="1">Zusammenfassung!C32</f>
        <v>0</v>
      </c>
      <c r="E32" s="423"/>
      <c r="F32" s="419" t="str">
        <f ca="1">Zusammenfassung!F32</f>
        <v/>
      </c>
      <c r="G32" s="419" t="str">
        <f ca="1">Zusammenfassung!E32</f>
        <v/>
      </c>
      <c r="H32" s="448" t="str">
        <f ca="1">Zusammenfassung!I32</f>
        <v/>
      </c>
      <c r="I32" s="448" t="str">
        <f ca="1">Zusammenfassung!AV32</f>
        <v/>
      </c>
      <c r="J32" s="448">
        <f>Kalkulation!AE$27</f>
        <v>0</v>
      </c>
      <c r="K32" s="419" t="str">
        <f ca="1">Zusammenfassung!O32</f>
        <v/>
      </c>
      <c r="L32" s="31" t="str">
        <f ca="1">Zusammenfassung!V32</f>
        <v/>
      </c>
      <c r="M32" s="31" t="str">
        <f ca="1">Zusammenfassung!W32</f>
        <v/>
      </c>
      <c r="N32" s="419" t="str">
        <f ca="1">Zusammenfassung!Z32</f>
        <v/>
      </c>
      <c r="O32" s="419" t="str">
        <f ca="1">Zusammenfassung!AD32</f>
        <v/>
      </c>
      <c r="P32" s="420" t="str">
        <f ca="1">Zusammenfassung!AE32</f>
        <v/>
      </c>
    </row>
    <row r="33" spans="1:16" x14ac:dyDescent="0.25">
      <c r="A33" s="418" t="str">
        <f ca="1">Zusammenfassung!A33</f>
        <v/>
      </c>
      <c r="B33" s="419" t="str">
        <f ca="1">Zusammenfassung!B33</f>
        <v/>
      </c>
      <c r="C33" s="419" t="str">
        <f ca="1">Zusammenfassung!D33</f>
        <v/>
      </c>
      <c r="D33" s="419">
        <f ca="1">Zusammenfassung!C33</f>
        <v>0</v>
      </c>
      <c r="E33" s="423"/>
      <c r="F33" s="419" t="str">
        <f ca="1">Zusammenfassung!F33</f>
        <v/>
      </c>
      <c r="G33" s="419" t="str">
        <f ca="1">Zusammenfassung!E33</f>
        <v/>
      </c>
      <c r="H33" s="448" t="str">
        <f ca="1">Zusammenfassung!I33</f>
        <v/>
      </c>
      <c r="I33" s="448" t="str">
        <f ca="1">Zusammenfassung!AV33</f>
        <v/>
      </c>
      <c r="J33" s="448">
        <f>Kalkulation!AF$27</f>
        <v>0</v>
      </c>
      <c r="K33" s="419" t="str">
        <f ca="1">Zusammenfassung!O33</f>
        <v/>
      </c>
      <c r="L33" s="31" t="str">
        <f ca="1">Zusammenfassung!V33</f>
        <v/>
      </c>
      <c r="M33" s="31" t="str">
        <f ca="1">Zusammenfassung!W33</f>
        <v/>
      </c>
      <c r="N33" s="419" t="str">
        <f ca="1">Zusammenfassung!Z33</f>
        <v/>
      </c>
      <c r="O33" s="419" t="str">
        <f ca="1">Zusammenfassung!AD33</f>
        <v/>
      </c>
      <c r="P33" s="420" t="str">
        <f ca="1">Zusammenfassung!AE33</f>
        <v/>
      </c>
    </row>
    <row r="34" spans="1:16" x14ac:dyDescent="0.25">
      <c r="A34" s="418" t="str">
        <f ca="1">Zusammenfassung!A34</f>
        <v/>
      </c>
      <c r="B34" s="419" t="str">
        <f ca="1">Zusammenfassung!B34</f>
        <v/>
      </c>
      <c r="C34" s="419" t="str">
        <f ca="1">Zusammenfassung!D34</f>
        <v/>
      </c>
      <c r="D34" s="419">
        <f ca="1">Zusammenfassung!C34</f>
        <v>0</v>
      </c>
      <c r="E34" s="423"/>
      <c r="F34" s="419" t="str">
        <f ca="1">Zusammenfassung!F34</f>
        <v/>
      </c>
      <c r="G34" s="419" t="str">
        <f ca="1">Zusammenfassung!E34</f>
        <v/>
      </c>
      <c r="H34" s="448" t="str">
        <f ca="1">Zusammenfassung!I34</f>
        <v/>
      </c>
      <c r="I34" s="448" t="str">
        <f ca="1">Zusammenfassung!AV34</f>
        <v/>
      </c>
      <c r="J34" s="448">
        <f>Kalkulation!AG$27</f>
        <v>0</v>
      </c>
      <c r="K34" s="419" t="str">
        <f ca="1">Zusammenfassung!O34</f>
        <v/>
      </c>
      <c r="L34" s="31" t="str">
        <f ca="1">Zusammenfassung!V34</f>
        <v/>
      </c>
      <c r="M34" s="31" t="str">
        <f ca="1">Zusammenfassung!W34</f>
        <v/>
      </c>
      <c r="N34" s="419" t="str">
        <f ca="1">Zusammenfassung!Z34</f>
        <v/>
      </c>
      <c r="O34" s="419" t="str">
        <f ca="1">Zusammenfassung!AD34</f>
        <v/>
      </c>
      <c r="P34" s="420" t="str">
        <f ca="1">Zusammenfassung!AE34</f>
        <v/>
      </c>
    </row>
    <row r="35" spans="1:16" x14ac:dyDescent="0.25">
      <c r="A35" s="418" t="str">
        <f ca="1">Zusammenfassung!A35</f>
        <v/>
      </c>
      <c r="B35" s="419" t="str">
        <f ca="1">Zusammenfassung!B35</f>
        <v/>
      </c>
      <c r="C35" s="419" t="str">
        <f ca="1">Zusammenfassung!D35</f>
        <v/>
      </c>
      <c r="D35" s="419">
        <f ca="1">Zusammenfassung!C35</f>
        <v>0</v>
      </c>
      <c r="E35" s="423"/>
      <c r="F35" s="419" t="str">
        <f ca="1">Zusammenfassung!F35</f>
        <v/>
      </c>
      <c r="G35" s="419" t="str">
        <f ca="1">Zusammenfassung!E35</f>
        <v/>
      </c>
      <c r="H35" s="448" t="str">
        <f ca="1">Zusammenfassung!I35</f>
        <v/>
      </c>
      <c r="I35" s="448" t="str">
        <f ca="1">Zusammenfassung!AV35</f>
        <v/>
      </c>
      <c r="J35" s="448">
        <f>Kalkulation!AH$27</f>
        <v>0</v>
      </c>
      <c r="K35" s="419" t="str">
        <f ca="1">Zusammenfassung!O35</f>
        <v/>
      </c>
      <c r="L35" s="31" t="str">
        <f ca="1">Zusammenfassung!V35</f>
        <v/>
      </c>
      <c r="M35" s="31" t="str">
        <f ca="1">Zusammenfassung!W35</f>
        <v/>
      </c>
      <c r="N35" s="419" t="str">
        <f ca="1">Zusammenfassung!Z35</f>
        <v/>
      </c>
      <c r="O35" s="419" t="str">
        <f ca="1">Zusammenfassung!AD35</f>
        <v/>
      </c>
      <c r="P35" s="420" t="str">
        <f ca="1">Zusammenfassung!AE35</f>
        <v/>
      </c>
    </row>
    <row r="36" spans="1:16" x14ac:dyDescent="0.25">
      <c r="A36" s="418" t="str">
        <f ca="1">Zusammenfassung!A36</f>
        <v/>
      </c>
      <c r="B36" s="419" t="str">
        <f ca="1">Zusammenfassung!B36</f>
        <v/>
      </c>
      <c r="C36" s="419" t="str">
        <f ca="1">Zusammenfassung!D36</f>
        <v/>
      </c>
      <c r="D36" s="419">
        <f ca="1">Zusammenfassung!C36</f>
        <v>0</v>
      </c>
      <c r="E36" s="423"/>
      <c r="F36" s="419" t="str">
        <f ca="1">Zusammenfassung!F36</f>
        <v/>
      </c>
      <c r="G36" s="419" t="str">
        <f ca="1">Zusammenfassung!E36</f>
        <v/>
      </c>
      <c r="H36" s="448" t="str">
        <f ca="1">Zusammenfassung!I36</f>
        <v/>
      </c>
      <c r="I36" s="448" t="str">
        <f ca="1">Zusammenfassung!AV36</f>
        <v/>
      </c>
      <c r="J36" s="448">
        <f>Kalkulation!AI$27</f>
        <v>0</v>
      </c>
      <c r="K36" s="419" t="str">
        <f ca="1">Zusammenfassung!O36</f>
        <v/>
      </c>
      <c r="L36" s="31" t="str">
        <f ca="1">Zusammenfassung!V36</f>
        <v/>
      </c>
      <c r="M36" s="31" t="str">
        <f ca="1">Zusammenfassung!W36</f>
        <v/>
      </c>
      <c r="N36" s="419" t="str">
        <f ca="1">Zusammenfassung!Z36</f>
        <v/>
      </c>
      <c r="O36" s="419" t="str">
        <f ca="1">Zusammenfassung!AD36</f>
        <v/>
      </c>
      <c r="P36" s="420" t="str">
        <f ca="1">Zusammenfassung!AE36</f>
        <v/>
      </c>
    </row>
    <row r="37" spans="1:16" x14ac:dyDescent="0.25">
      <c r="A37" s="418" t="str">
        <f ca="1">Zusammenfassung!A37</f>
        <v/>
      </c>
      <c r="B37" s="419" t="str">
        <f ca="1">Zusammenfassung!B37</f>
        <v/>
      </c>
      <c r="C37" s="419" t="str">
        <f ca="1">Zusammenfassung!D37</f>
        <v/>
      </c>
      <c r="D37" s="419">
        <f ca="1">Zusammenfassung!C37</f>
        <v>0</v>
      </c>
      <c r="E37" s="423"/>
      <c r="F37" s="419" t="str">
        <f ca="1">Zusammenfassung!F37</f>
        <v/>
      </c>
      <c r="G37" s="419" t="str">
        <f ca="1">Zusammenfassung!E37</f>
        <v/>
      </c>
      <c r="H37" s="448" t="str">
        <f ca="1">Zusammenfassung!I37</f>
        <v/>
      </c>
      <c r="I37" s="448" t="str">
        <f ca="1">Zusammenfassung!AV37</f>
        <v/>
      </c>
      <c r="J37" s="448">
        <f>Kalkulation!AJ$27</f>
        <v>0</v>
      </c>
      <c r="K37" s="419" t="str">
        <f ca="1">Zusammenfassung!O37</f>
        <v/>
      </c>
      <c r="L37" s="31" t="str">
        <f ca="1">Zusammenfassung!V37</f>
        <v/>
      </c>
      <c r="M37" s="31" t="str">
        <f ca="1">Zusammenfassung!W37</f>
        <v/>
      </c>
      <c r="N37" s="419" t="str">
        <f ca="1">Zusammenfassung!Z37</f>
        <v/>
      </c>
      <c r="O37" s="419" t="str">
        <f ca="1">Zusammenfassung!AD37</f>
        <v/>
      </c>
      <c r="P37" s="420" t="str">
        <f ca="1">Zusammenfassung!AE37</f>
        <v/>
      </c>
    </row>
    <row r="38" spans="1:16" x14ac:dyDescent="0.25">
      <c r="A38" s="418" t="str">
        <f ca="1">Zusammenfassung!A38</f>
        <v/>
      </c>
      <c r="B38" s="419" t="str">
        <f ca="1">Zusammenfassung!B38</f>
        <v/>
      </c>
      <c r="C38" s="419" t="str">
        <f ca="1">Zusammenfassung!D38</f>
        <v/>
      </c>
      <c r="D38" s="419">
        <f ca="1">Zusammenfassung!C38</f>
        <v>0</v>
      </c>
      <c r="E38" s="423"/>
      <c r="F38" s="419" t="str">
        <f ca="1">Zusammenfassung!F38</f>
        <v/>
      </c>
      <c r="G38" s="419" t="str">
        <f ca="1">Zusammenfassung!E38</f>
        <v/>
      </c>
      <c r="H38" s="448" t="str">
        <f ca="1">Zusammenfassung!I38</f>
        <v/>
      </c>
      <c r="I38" s="448" t="str">
        <f ca="1">Zusammenfassung!AV38</f>
        <v/>
      </c>
      <c r="J38" s="448">
        <f>Kalkulation!AK$27</f>
        <v>0</v>
      </c>
      <c r="K38" s="419" t="str">
        <f ca="1">Zusammenfassung!O38</f>
        <v/>
      </c>
      <c r="L38" s="31" t="str">
        <f ca="1">Zusammenfassung!V38</f>
        <v/>
      </c>
      <c r="M38" s="31" t="str">
        <f ca="1">Zusammenfassung!W38</f>
        <v/>
      </c>
      <c r="N38" s="419" t="str">
        <f ca="1">Zusammenfassung!Z38</f>
        <v/>
      </c>
      <c r="O38" s="419" t="str">
        <f ca="1">Zusammenfassung!AD38</f>
        <v/>
      </c>
      <c r="P38" s="420" t="str">
        <f ca="1">Zusammenfassung!AE38</f>
        <v/>
      </c>
    </row>
    <row r="39" spans="1:16" x14ac:dyDescent="0.25">
      <c r="A39" s="418" t="str">
        <f ca="1">Zusammenfassung!A39</f>
        <v/>
      </c>
      <c r="B39" s="419" t="str">
        <f ca="1">Zusammenfassung!B39</f>
        <v/>
      </c>
      <c r="C39" s="419" t="str">
        <f ca="1">Zusammenfassung!D39</f>
        <v/>
      </c>
      <c r="D39" s="419">
        <f ca="1">Zusammenfassung!C39</f>
        <v>0</v>
      </c>
      <c r="E39" s="423"/>
      <c r="F39" s="419" t="str">
        <f ca="1">Zusammenfassung!F39</f>
        <v/>
      </c>
      <c r="G39" s="419" t="str">
        <f ca="1">Zusammenfassung!E39</f>
        <v/>
      </c>
      <c r="H39" s="448" t="str">
        <f ca="1">Zusammenfassung!I39</f>
        <v/>
      </c>
      <c r="I39" s="448" t="str">
        <f ca="1">Zusammenfassung!AV39</f>
        <v/>
      </c>
      <c r="J39" s="448">
        <f>Kalkulation!AL$27</f>
        <v>0</v>
      </c>
      <c r="K39" s="419" t="str">
        <f ca="1">Zusammenfassung!O39</f>
        <v/>
      </c>
      <c r="L39" s="31" t="str">
        <f ca="1">Zusammenfassung!V39</f>
        <v/>
      </c>
      <c r="M39" s="31" t="str">
        <f ca="1">Zusammenfassung!W39</f>
        <v/>
      </c>
      <c r="N39" s="419" t="str">
        <f ca="1">Zusammenfassung!Z39</f>
        <v/>
      </c>
      <c r="O39" s="419" t="str">
        <f ca="1">Zusammenfassung!AD39</f>
        <v/>
      </c>
      <c r="P39" s="420" t="str">
        <f ca="1">Zusammenfassung!AE39</f>
        <v/>
      </c>
    </row>
    <row r="40" spans="1:16" x14ac:dyDescent="0.25">
      <c r="A40" s="418" t="str">
        <f ca="1">Zusammenfassung!A40</f>
        <v/>
      </c>
      <c r="B40" s="419" t="str">
        <f ca="1">Zusammenfassung!B40</f>
        <v/>
      </c>
      <c r="C40" s="419" t="str">
        <f ca="1">Zusammenfassung!D40</f>
        <v/>
      </c>
      <c r="D40" s="419">
        <f ca="1">Zusammenfassung!C40</f>
        <v>0</v>
      </c>
      <c r="E40" s="423"/>
      <c r="F40" s="419" t="str">
        <f ca="1">Zusammenfassung!F40</f>
        <v/>
      </c>
      <c r="G40" s="419" t="str">
        <f ca="1">Zusammenfassung!E40</f>
        <v/>
      </c>
      <c r="H40" s="448" t="str">
        <f ca="1">Zusammenfassung!I40</f>
        <v/>
      </c>
      <c r="I40" s="448" t="str">
        <f ca="1">Zusammenfassung!AV40</f>
        <v/>
      </c>
      <c r="J40" s="448">
        <f>Kalkulation!AM$27</f>
        <v>0</v>
      </c>
      <c r="K40" s="419" t="str">
        <f ca="1">Zusammenfassung!O40</f>
        <v/>
      </c>
      <c r="L40" s="31" t="str">
        <f ca="1">Zusammenfassung!V40</f>
        <v/>
      </c>
      <c r="M40" s="31" t="str">
        <f ca="1">Zusammenfassung!W40</f>
        <v/>
      </c>
      <c r="N40" s="419" t="str">
        <f ca="1">Zusammenfassung!Z40</f>
        <v/>
      </c>
      <c r="O40" s="419" t="str">
        <f ca="1">Zusammenfassung!AD40</f>
        <v/>
      </c>
      <c r="P40" s="420" t="str">
        <f ca="1">Zusammenfassung!AE40</f>
        <v/>
      </c>
    </row>
    <row r="41" spans="1:16" x14ac:dyDescent="0.25">
      <c r="A41" s="418" t="str">
        <f ca="1">Zusammenfassung!A41</f>
        <v/>
      </c>
      <c r="B41" s="419" t="str">
        <f ca="1">Zusammenfassung!B41</f>
        <v/>
      </c>
      <c r="C41" s="419" t="str">
        <f ca="1">Zusammenfassung!D41</f>
        <v/>
      </c>
      <c r="D41" s="419">
        <f ca="1">Zusammenfassung!C41</f>
        <v>0</v>
      </c>
      <c r="E41" s="423"/>
      <c r="F41" s="419" t="str">
        <f ca="1">Zusammenfassung!F41</f>
        <v/>
      </c>
      <c r="G41" s="419" t="str">
        <f ca="1">Zusammenfassung!E41</f>
        <v/>
      </c>
      <c r="H41" s="448" t="str">
        <f ca="1">Zusammenfassung!I41</f>
        <v/>
      </c>
      <c r="I41" s="448" t="str">
        <f ca="1">Zusammenfassung!AV41</f>
        <v/>
      </c>
      <c r="J41" s="448">
        <f>Kalkulation!AN$27</f>
        <v>0</v>
      </c>
      <c r="K41" s="419" t="str">
        <f ca="1">Zusammenfassung!O41</f>
        <v/>
      </c>
      <c r="L41" s="31" t="str">
        <f ca="1">Zusammenfassung!V41</f>
        <v/>
      </c>
      <c r="M41" s="31" t="str">
        <f ca="1">Zusammenfassung!W41</f>
        <v/>
      </c>
      <c r="N41" s="419" t="str">
        <f ca="1">Zusammenfassung!Z41</f>
        <v/>
      </c>
      <c r="O41" s="419" t="str">
        <f ca="1">Zusammenfassung!AD41</f>
        <v/>
      </c>
      <c r="P41" s="420" t="str">
        <f ca="1">Zusammenfassung!AE41</f>
        <v/>
      </c>
    </row>
    <row r="42" spans="1:16" x14ac:dyDescent="0.25">
      <c r="A42" s="418" t="str">
        <f ca="1">Zusammenfassung!A42</f>
        <v/>
      </c>
      <c r="B42" s="419" t="str">
        <f ca="1">Zusammenfassung!B42</f>
        <v/>
      </c>
      <c r="C42" s="419" t="str">
        <f ca="1">Zusammenfassung!D42</f>
        <v/>
      </c>
      <c r="D42" s="419">
        <f ca="1">Zusammenfassung!C42</f>
        <v>0</v>
      </c>
      <c r="E42" s="423"/>
      <c r="F42" s="419" t="str">
        <f ca="1">Zusammenfassung!F42</f>
        <v/>
      </c>
      <c r="G42" s="419" t="str">
        <f ca="1">Zusammenfassung!E42</f>
        <v/>
      </c>
      <c r="H42" s="448" t="str">
        <f ca="1">Zusammenfassung!I42</f>
        <v/>
      </c>
      <c r="I42" s="448" t="str">
        <f ca="1">Zusammenfassung!AV42</f>
        <v/>
      </c>
      <c r="J42" s="448">
        <f>Kalkulation!AO$27</f>
        <v>0</v>
      </c>
      <c r="K42" s="419" t="str">
        <f ca="1">Zusammenfassung!O42</f>
        <v/>
      </c>
      <c r="L42" s="31" t="str">
        <f ca="1">Zusammenfassung!V42</f>
        <v/>
      </c>
      <c r="M42" s="31" t="str">
        <f ca="1">Zusammenfassung!W42</f>
        <v/>
      </c>
      <c r="N42" s="419" t="str">
        <f ca="1">Zusammenfassung!Z42</f>
        <v/>
      </c>
      <c r="O42" s="419" t="str">
        <f ca="1">Zusammenfassung!AD42</f>
        <v/>
      </c>
      <c r="P42" s="420" t="str">
        <f ca="1">Zusammenfassung!AE42</f>
        <v/>
      </c>
    </row>
    <row r="43" spans="1:16" x14ac:dyDescent="0.25">
      <c r="A43" s="418" t="str">
        <f ca="1">Zusammenfassung!A43</f>
        <v/>
      </c>
      <c r="B43" s="419" t="str">
        <f ca="1">Zusammenfassung!B43</f>
        <v/>
      </c>
      <c r="C43" s="419" t="str">
        <f ca="1">Zusammenfassung!D43</f>
        <v/>
      </c>
      <c r="D43" s="419">
        <f ca="1">Zusammenfassung!C43</f>
        <v>0</v>
      </c>
      <c r="E43" s="423"/>
      <c r="F43" s="419" t="str">
        <f ca="1">Zusammenfassung!F43</f>
        <v/>
      </c>
      <c r="G43" s="419" t="str">
        <f ca="1">Zusammenfassung!E43</f>
        <v/>
      </c>
      <c r="H43" s="448" t="str">
        <f ca="1">Zusammenfassung!I43</f>
        <v/>
      </c>
      <c r="I43" s="448" t="str">
        <f ca="1">Zusammenfassung!AV43</f>
        <v/>
      </c>
      <c r="J43" s="448">
        <f>Kalkulation!AP$27</f>
        <v>0</v>
      </c>
      <c r="K43" s="419" t="str">
        <f ca="1">Zusammenfassung!O43</f>
        <v/>
      </c>
      <c r="L43" s="31" t="str">
        <f ca="1">Zusammenfassung!V43</f>
        <v/>
      </c>
      <c r="M43" s="31" t="str">
        <f ca="1">Zusammenfassung!W43</f>
        <v/>
      </c>
      <c r="N43" s="419" t="str">
        <f ca="1">Zusammenfassung!Z43</f>
        <v/>
      </c>
      <c r="O43" s="419" t="str">
        <f ca="1">Zusammenfassung!AD43</f>
        <v/>
      </c>
      <c r="P43" s="420" t="str">
        <f ca="1">Zusammenfassung!AE43</f>
        <v/>
      </c>
    </row>
    <row r="44" spans="1:16" x14ac:dyDescent="0.25">
      <c r="A44" s="418" t="str">
        <f ca="1">Zusammenfassung!A44</f>
        <v/>
      </c>
      <c r="B44" s="419" t="str">
        <f ca="1">Zusammenfassung!B44</f>
        <v/>
      </c>
      <c r="C44" s="419" t="str">
        <f ca="1">Zusammenfassung!D44</f>
        <v/>
      </c>
      <c r="D44" s="419">
        <f ca="1">Zusammenfassung!C44</f>
        <v>0</v>
      </c>
      <c r="E44" s="423"/>
      <c r="F44" s="419" t="str">
        <f ca="1">Zusammenfassung!F44</f>
        <v/>
      </c>
      <c r="G44" s="419" t="str">
        <f ca="1">Zusammenfassung!E44</f>
        <v/>
      </c>
      <c r="H44" s="448" t="str">
        <f ca="1">Zusammenfassung!I44</f>
        <v/>
      </c>
      <c r="I44" s="448" t="str">
        <f ca="1">Zusammenfassung!AV44</f>
        <v/>
      </c>
      <c r="J44" s="448">
        <f>Kalkulation!AQ$27</f>
        <v>0</v>
      </c>
      <c r="K44" s="419" t="str">
        <f ca="1">Zusammenfassung!O44</f>
        <v/>
      </c>
      <c r="L44" s="31" t="str">
        <f ca="1">Zusammenfassung!V44</f>
        <v/>
      </c>
      <c r="M44" s="31" t="str">
        <f ca="1">Zusammenfassung!W44</f>
        <v/>
      </c>
      <c r="N44" s="419" t="str">
        <f ca="1">Zusammenfassung!Z44</f>
        <v/>
      </c>
      <c r="O44" s="419" t="str">
        <f ca="1">Zusammenfassung!AD44</f>
        <v/>
      </c>
      <c r="P44" s="420" t="str">
        <f ca="1">Zusammenfassung!AE44</f>
        <v/>
      </c>
    </row>
    <row r="45" spans="1:16" x14ac:dyDescent="0.25">
      <c r="A45" s="418" t="str">
        <f ca="1">Zusammenfassung!A45</f>
        <v/>
      </c>
      <c r="B45" s="419" t="str">
        <f ca="1">Zusammenfassung!B45</f>
        <v/>
      </c>
      <c r="C45" s="419" t="str">
        <f ca="1">Zusammenfassung!D45</f>
        <v/>
      </c>
      <c r="D45" s="419">
        <f ca="1">Zusammenfassung!C45</f>
        <v>0</v>
      </c>
      <c r="E45" s="423"/>
      <c r="F45" s="419" t="str">
        <f ca="1">Zusammenfassung!F45</f>
        <v/>
      </c>
      <c r="G45" s="419" t="str">
        <f ca="1">Zusammenfassung!E45</f>
        <v/>
      </c>
      <c r="H45" s="448" t="str">
        <f ca="1">Zusammenfassung!I45</f>
        <v/>
      </c>
      <c r="I45" s="448" t="str">
        <f ca="1">Zusammenfassung!AV45</f>
        <v/>
      </c>
      <c r="J45" s="448">
        <f>Kalkulation!AR$27</f>
        <v>0</v>
      </c>
      <c r="K45" s="419" t="str">
        <f ca="1">Zusammenfassung!O45</f>
        <v/>
      </c>
      <c r="L45" s="31" t="str">
        <f ca="1">Zusammenfassung!V45</f>
        <v/>
      </c>
      <c r="M45" s="31" t="str">
        <f ca="1">Zusammenfassung!W45</f>
        <v/>
      </c>
      <c r="N45" s="419" t="str">
        <f ca="1">Zusammenfassung!Z45</f>
        <v/>
      </c>
      <c r="O45" s="419" t="str">
        <f ca="1">Zusammenfassung!AD45</f>
        <v/>
      </c>
      <c r="P45" s="420" t="str">
        <f ca="1">Zusammenfassung!AE45</f>
        <v/>
      </c>
    </row>
    <row r="46" spans="1:16" x14ac:dyDescent="0.25">
      <c r="A46" s="418" t="str">
        <f ca="1">Zusammenfassung!A46</f>
        <v/>
      </c>
      <c r="B46" s="419" t="str">
        <f ca="1">Zusammenfassung!B46</f>
        <v/>
      </c>
      <c r="C46" s="419" t="str">
        <f ca="1">Zusammenfassung!D46</f>
        <v/>
      </c>
      <c r="D46" s="419">
        <f ca="1">Zusammenfassung!C46</f>
        <v>0</v>
      </c>
      <c r="E46" s="423"/>
      <c r="F46" s="419" t="str">
        <f ca="1">Zusammenfassung!F46</f>
        <v/>
      </c>
      <c r="G46" s="419" t="str">
        <f ca="1">Zusammenfassung!E46</f>
        <v/>
      </c>
      <c r="H46" s="448" t="str">
        <f ca="1">Zusammenfassung!I46</f>
        <v/>
      </c>
      <c r="I46" s="448" t="str">
        <f ca="1">Zusammenfassung!AV46</f>
        <v/>
      </c>
      <c r="J46" s="448">
        <f>Kalkulation!AS$27</f>
        <v>0</v>
      </c>
      <c r="K46" s="419" t="str">
        <f ca="1">Zusammenfassung!O46</f>
        <v/>
      </c>
      <c r="L46" s="31" t="str">
        <f ca="1">Zusammenfassung!V46</f>
        <v/>
      </c>
      <c r="M46" s="31" t="str">
        <f ca="1">Zusammenfassung!W46</f>
        <v/>
      </c>
      <c r="N46" s="419" t="str">
        <f ca="1">Zusammenfassung!Z46</f>
        <v/>
      </c>
      <c r="O46" s="419" t="str">
        <f ca="1">Zusammenfassung!AD46</f>
        <v/>
      </c>
      <c r="P46" s="420" t="str">
        <f ca="1">Zusammenfassung!AE46</f>
        <v/>
      </c>
    </row>
    <row r="47" spans="1:16" x14ac:dyDescent="0.25">
      <c r="A47" s="418" t="str">
        <f ca="1">Zusammenfassung!A47</f>
        <v/>
      </c>
      <c r="B47" s="419" t="str">
        <f ca="1">Zusammenfassung!B47</f>
        <v/>
      </c>
      <c r="C47" s="419" t="str">
        <f ca="1">Zusammenfassung!D47</f>
        <v/>
      </c>
      <c r="D47" s="419">
        <f ca="1">Zusammenfassung!C47</f>
        <v>0</v>
      </c>
      <c r="E47" s="423"/>
      <c r="F47" s="419" t="str">
        <f ca="1">Zusammenfassung!F47</f>
        <v/>
      </c>
      <c r="G47" s="419" t="str">
        <f ca="1">Zusammenfassung!E47</f>
        <v/>
      </c>
      <c r="H47" s="448" t="str">
        <f ca="1">Zusammenfassung!I47</f>
        <v/>
      </c>
      <c r="I47" s="448" t="str">
        <f ca="1">Zusammenfassung!AV47</f>
        <v/>
      </c>
      <c r="J47" s="448">
        <f>Kalkulation!AT$27</f>
        <v>0</v>
      </c>
      <c r="K47" s="419" t="str">
        <f ca="1">Zusammenfassung!O47</f>
        <v/>
      </c>
      <c r="L47" s="31" t="str">
        <f ca="1">Zusammenfassung!V47</f>
        <v/>
      </c>
      <c r="M47" s="31" t="str">
        <f ca="1">Zusammenfassung!W47</f>
        <v/>
      </c>
      <c r="N47" s="419" t="str">
        <f ca="1">Zusammenfassung!Z47</f>
        <v/>
      </c>
      <c r="O47" s="419" t="str">
        <f ca="1">Zusammenfassung!AD47</f>
        <v/>
      </c>
      <c r="P47" s="420" t="str">
        <f ca="1">Zusammenfassung!AE47</f>
        <v/>
      </c>
    </row>
    <row r="48" spans="1:16" x14ac:dyDescent="0.25">
      <c r="A48" s="418" t="str">
        <f ca="1">Zusammenfassung!A48</f>
        <v/>
      </c>
      <c r="B48" s="419" t="str">
        <f ca="1">Zusammenfassung!B48</f>
        <v/>
      </c>
      <c r="C48" s="419" t="str">
        <f ca="1">Zusammenfassung!D48</f>
        <v/>
      </c>
      <c r="D48" s="419">
        <f ca="1">Zusammenfassung!C48</f>
        <v>0</v>
      </c>
      <c r="E48" s="423"/>
      <c r="F48" s="419" t="str">
        <f ca="1">Zusammenfassung!F48</f>
        <v/>
      </c>
      <c r="G48" s="419" t="str">
        <f ca="1">Zusammenfassung!E48</f>
        <v/>
      </c>
      <c r="H48" s="448" t="str">
        <f ca="1">Zusammenfassung!I48</f>
        <v/>
      </c>
      <c r="I48" s="448" t="str">
        <f ca="1">Zusammenfassung!AV48</f>
        <v/>
      </c>
      <c r="J48" s="448">
        <f>Kalkulation!AU$27</f>
        <v>0</v>
      </c>
      <c r="K48" s="419" t="str">
        <f ca="1">Zusammenfassung!O48</f>
        <v/>
      </c>
      <c r="L48" s="31" t="str">
        <f ca="1">Zusammenfassung!V48</f>
        <v/>
      </c>
      <c r="M48" s="31" t="str">
        <f ca="1">Zusammenfassung!W48</f>
        <v/>
      </c>
      <c r="N48" s="419" t="str">
        <f ca="1">Zusammenfassung!Z48</f>
        <v/>
      </c>
      <c r="O48" s="419" t="str">
        <f ca="1">Zusammenfassung!AD48</f>
        <v/>
      </c>
      <c r="P48" s="420" t="str">
        <f ca="1">Zusammenfassung!AE48</f>
        <v/>
      </c>
    </row>
    <row r="49" spans="1:16" x14ac:dyDescent="0.25">
      <c r="A49" s="418" t="str">
        <f ca="1">Zusammenfassung!A49</f>
        <v/>
      </c>
      <c r="B49" s="419" t="str">
        <f ca="1">Zusammenfassung!B49</f>
        <v/>
      </c>
      <c r="C49" s="419" t="str">
        <f ca="1">Zusammenfassung!D49</f>
        <v/>
      </c>
      <c r="D49" s="419">
        <f ca="1">Zusammenfassung!C49</f>
        <v>0</v>
      </c>
      <c r="E49" s="423"/>
      <c r="F49" s="419" t="str">
        <f ca="1">Zusammenfassung!F49</f>
        <v/>
      </c>
      <c r="G49" s="419" t="str">
        <f ca="1">Zusammenfassung!E49</f>
        <v/>
      </c>
      <c r="H49" s="448" t="str">
        <f ca="1">Zusammenfassung!I49</f>
        <v/>
      </c>
      <c r="I49" s="448" t="str">
        <f ca="1">Zusammenfassung!AV49</f>
        <v/>
      </c>
      <c r="J49" s="448">
        <f>Kalkulation!AV$27</f>
        <v>0</v>
      </c>
      <c r="K49" s="419" t="str">
        <f ca="1">Zusammenfassung!O49</f>
        <v/>
      </c>
      <c r="L49" s="31" t="str">
        <f ca="1">Zusammenfassung!V49</f>
        <v/>
      </c>
      <c r="M49" s="31" t="str">
        <f ca="1">Zusammenfassung!W49</f>
        <v/>
      </c>
      <c r="N49" s="419" t="str">
        <f ca="1">Zusammenfassung!Z49</f>
        <v/>
      </c>
      <c r="O49" s="419" t="str">
        <f ca="1">Zusammenfassung!AD49</f>
        <v/>
      </c>
      <c r="P49" s="420" t="str">
        <f ca="1">Zusammenfassung!AE49</f>
        <v/>
      </c>
    </row>
    <row r="50" spans="1:16" x14ac:dyDescent="0.25">
      <c r="A50" s="418" t="str">
        <f ca="1">Zusammenfassung!A50</f>
        <v/>
      </c>
      <c r="B50" s="419" t="str">
        <f ca="1">Zusammenfassung!B50</f>
        <v/>
      </c>
      <c r="C50" s="419" t="str">
        <f ca="1">Zusammenfassung!D50</f>
        <v/>
      </c>
      <c r="D50" s="419">
        <f ca="1">Zusammenfassung!C50</f>
        <v>0</v>
      </c>
      <c r="E50" s="423"/>
      <c r="F50" s="419" t="str">
        <f ca="1">Zusammenfassung!F50</f>
        <v/>
      </c>
      <c r="G50" s="419" t="str">
        <f ca="1">Zusammenfassung!E50</f>
        <v/>
      </c>
      <c r="H50" s="448" t="str">
        <f ca="1">Zusammenfassung!I50</f>
        <v/>
      </c>
      <c r="I50" s="448" t="str">
        <f ca="1">Zusammenfassung!AV50</f>
        <v/>
      </c>
      <c r="J50" s="448">
        <f>Kalkulation!AW$27</f>
        <v>0</v>
      </c>
      <c r="K50" s="419" t="str">
        <f ca="1">Zusammenfassung!O50</f>
        <v/>
      </c>
      <c r="L50" s="31" t="str">
        <f ca="1">Zusammenfassung!V50</f>
        <v/>
      </c>
      <c r="M50" s="31" t="str">
        <f ca="1">Zusammenfassung!W50</f>
        <v/>
      </c>
      <c r="N50" s="419" t="str">
        <f ca="1">Zusammenfassung!Z50</f>
        <v/>
      </c>
      <c r="O50" s="419" t="str">
        <f ca="1">Zusammenfassung!AD50</f>
        <v/>
      </c>
      <c r="P50" s="420" t="str">
        <f ca="1">Zusammenfassung!AE50</f>
        <v/>
      </c>
    </row>
    <row r="51" spans="1:16" x14ac:dyDescent="0.25">
      <c r="A51" s="418" t="str">
        <f ca="1">Zusammenfassung!A51</f>
        <v/>
      </c>
      <c r="B51" s="419" t="str">
        <f ca="1">Zusammenfassung!B51</f>
        <v/>
      </c>
      <c r="C51" s="419" t="str">
        <f ca="1">Zusammenfassung!D51</f>
        <v/>
      </c>
      <c r="D51" s="419">
        <f ca="1">Zusammenfassung!C51</f>
        <v>0</v>
      </c>
      <c r="E51" s="423"/>
      <c r="F51" s="419" t="str">
        <f ca="1">Zusammenfassung!F51</f>
        <v/>
      </c>
      <c r="G51" s="419" t="str">
        <f ca="1">Zusammenfassung!E51</f>
        <v/>
      </c>
      <c r="H51" s="448" t="str">
        <f ca="1">Zusammenfassung!I51</f>
        <v/>
      </c>
      <c r="I51" s="448" t="str">
        <f ca="1">Zusammenfassung!AV51</f>
        <v/>
      </c>
      <c r="J51" s="448">
        <f>Kalkulation!AX$27</f>
        <v>0</v>
      </c>
      <c r="K51" s="419" t="str">
        <f ca="1">Zusammenfassung!O51</f>
        <v/>
      </c>
      <c r="L51" s="31" t="str">
        <f ca="1">Zusammenfassung!V51</f>
        <v/>
      </c>
      <c r="M51" s="31" t="str">
        <f ca="1">Zusammenfassung!W51</f>
        <v/>
      </c>
      <c r="N51" s="419" t="str">
        <f ca="1">Zusammenfassung!Z51</f>
        <v/>
      </c>
      <c r="O51" s="419" t="str">
        <f ca="1">Zusammenfassung!AD51</f>
        <v/>
      </c>
      <c r="P51" s="420" t="str">
        <f ca="1">Zusammenfassung!AE51</f>
        <v/>
      </c>
    </row>
    <row r="52" spans="1:16" x14ac:dyDescent="0.25">
      <c r="A52" s="418" t="str">
        <f ca="1">Zusammenfassung!A52</f>
        <v/>
      </c>
      <c r="B52" s="419" t="str">
        <f ca="1">Zusammenfassung!B52</f>
        <v/>
      </c>
      <c r="C52" s="419" t="str">
        <f ca="1">Zusammenfassung!D52</f>
        <v/>
      </c>
      <c r="D52" s="419">
        <f ca="1">Zusammenfassung!C52</f>
        <v>0</v>
      </c>
      <c r="E52" s="423"/>
      <c r="F52" s="419" t="str">
        <f ca="1">Zusammenfassung!F52</f>
        <v/>
      </c>
      <c r="G52" s="419" t="str">
        <f ca="1">Zusammenfassung!E52</f>
        <v/>
      </c>
      <c r="H52" s="448" t="str">
        <f ca="1">Zusammenfassung!I52</f>
        <v/>
      </c>
      <c r="I52" s="448" t="str">
        <f ca="1">Zusammenfassung!AV52</f>
        <v/>
      </c>
      <c r="J52" s="448">
        <f>Kalkulation!AY$27</f>
        <v>0</v>
      </c>
      <c r="K52" s="419" t="str">
        <f ca="1">Zusammenfassung!O52</f>
        <v/>
      </c>
      <c r="L52" s="31" t="str">
        <f ca="1">Zusammenfassung!V52</f>
        <v/>
      </c>
      <c r="M52" s="31" t="str">
        <f ca="1">Zusammenfassung!W52</f>
        <v/>
      </c>
      <c r="N52" s="419" t="str">
        <f ca="1">Zusammenfassung!Z52</f>
        <v/>
      </c>
      <c r="O52" s="419" t="str">
        <f ca="1">Zusammenfassung!AD52</f>
        <v/>
      </c>
      <c r="P52" s="420" t="str">
        <f ca="1">Zusammenfassung!AE52</f>
        <v/>
      </c>
    </row>
    <row r="53" spans="1:16" x14ac:dyDescent="0.25">
      <c r="A53" s="418" t="str">
        <f ca="1">Zusammenfassung!A53</f>
        <v/>
      </c>
      <c r="B53" s="419" t="str">
        <f ca="1">Zusammenfassung!B53</f>
        <v/>
      </c>
      <c r="C53" s="419" t="str">
        <f ca="1">Zusammenfassung!D53</f>
        <v/>
      </c>
      <c r="D53" s="419">
        <f ca="1">Zusammenfassung!C53</f>
        <v>0</v>
      </c>
      <c r="E53" s="423"/>
      <c r="F53" s="419" t="str">
        <f ca="1">Zusammenfassung!F53</f>
        <v/>
      </c>
      <c r="G53" s="419" t="str">
        <f ca="1">Zusammenfassung!E53</f>
        <v/>
      </c>
      <c r="H53" s="448" t="str">
        <f ca="1">Zusammenfassung!I53</f>
        <v/>
      </c>
      <c r="I53" s="448" t="str">
        <f ca="1">Zusammenfassung!AV53</f>
        <v/>
      </c>
      <c r="J53" s="448">
        <f>Kalkulation!AZ$27</f>
        <v>0</v>
      </c>
      <c r="K53" s="419" t="str">
        <f ca="1">Zusammenfassung!O53</f>
        <v/>
      </c>
      <c r="L53" s="31" t="str">
        <f ca="1">Zusammenfassung!V53</f>
        <v/>
      </c>
      <c r="M53" s="31" t="str">
        <f ca="1">Zusammenfassung!W53</f>
        <v/>
      </c>
      <c r="N53" s="419" t="str">
        <f ca="1">Zusammenfassung!Z53</f>
        <v/>
      </c>
      <c r="O53" s="419" t="str">
        <f ca="1">Zusammenfassung!AD53</f>
        <v/>
      </c>
      <c r="P53" s="420" t="str">
        <f ca="1">Zusammenfassung!AE53</f>
        <v/>
      </c>
    </row>
    <row r="54" spans="1:16" x14ac:dyDescent="0.25">
      <c r="A54" s="418" t="str">
        <f ca="1">Zusammenfassung!A54</f>
        <v/>
      </c>
      <c r="B54" s="419" t="str">
        <f ca="1">Zusammenfassung!B54</f>
        <v/>
      </c>
      <c r="C54" s="419" t="str">
        <f ca="1">Zusammenfassung!D54</f>
        <v/>
      </c>
      <c r="D54" s="419">
        <f ca="1">Zusammenfassung!C54</f>
        <v>0</v>
      </c>
      <c r="E54" s="423"/>
      <c r="F54" s="419" t="str">
        <f ca="1">Zusammenfassung!F54</f>
        <v/>
      </c>
      <c r="G54" s="419" t="str">
        <f ca="1">Zusammenfassung!E54</f>
        <v/>
      </c>
      <c r="H54" s="448" t="str">
        <f ca="1">Zusammenfassung!I54</f>
        <v/>
      </c>
      <c r="I54" s="448" t="str">
        <f ca="1">Zusammenfassung!AV54</f>
        <v/>
      </c>
      <c r="J54" s="448">
        <f>Kalkulation!BA$27</f>
        <v>0</v>
      </c>
      <c r="K54" s="419" t="str">
        <f ca="1">Zusammenfassung!O54</f>
        <v/>
      </c>
      <c r="L54" s="31" t="str">
        <f ca="1">Zusammenfassung!V54</f>
        <v/>
      </c>
      <c r="M54" s="31" t="str">
        <f ca="1">Zusammenfassung!W54</f>
        <v/>
      </c>
      <c r="N54" s="419" t="str">
        <f ca="1">Zusammenfassung!Z54</f>
        <v/>
      </c>
      <c r="O54" s="419" t="str">
        <f ca="1">Zusammenfassung!AD54</f>
        <v/>
      </c>
      <c r="P54" s="420" t="str">
        <f ca="1">Zusammenfassung!AE54</f>
        <v/>
      </c>
    </row>
    <row r="55" spans="1:16" x14ac:dyDescent="0.25">
      <c r="A55" s="418" t="str">
        <f ca="1">Zusammenfassung!A55</f>
        <v/>
      </c>
      <c r="B55" s="419" t="str">
        <f ca="1">Zusammenfassung!B55</f>
        <v/>
      </c>
      <c r="C55" s="419" t="str">
        <f ca="1">Zusammenfassung!D55</f>
        <v/>
      </c>
      <c r="D55" s="419">
        <f ca="1">Zusammenfassung!C55</f>
        <v>0</v>
      </c>
      <c r="E55" s="423"/>
      <c r="F55" s="419" t="str">
        <f ca="1">Zusammenfassung!F55</f>
        <v/>
      </c>
      <c r="G55" s="419" t="str">
        <f ca="1">Zusammenfassung!E55</f>
        <v/>
      </c>
      <c r="H55" s="448" t="str">
        <f ca="1">Zusammenfassung!I55</f>
        <v/>
      </c>
      <c r="I55" s="448" t="str">
        <f ca="1">Zusammenfassung!AV55</f>
        <v/>
      </c>
      <c r="J55" s="448">
        <f>Kalkulation!BB$27</f>
        <v>0</v>
      </c>
      <c r="K55" s="419" t="str">
        <f ca="1">Zusammenfassung!O55</f>
        <v/>
      </c>
      <c r="L55" s="31" t="str">
        <f ca="1">Zusammenfassung!V55</f>
        <v/>
      </c>
      <c r="M55" s="31" t="str">
        <f ca="1">Zusammenfassung!W55</f>
        <v/>
      </c>
      <c r="N55" s="419" t="str">
        <f ca="1">Zusammenfassung!Z55</f>
        <v/>
      </c>
      <c r="O55" s="419" t="str">
        <f ca="1">Zusammenfassung!AD55</f>
        <v/>
      </c>
      <c r="P55" s="420" t="str">
        <f ca="1">Zusammenfassung!AE55</f>
        <v/>
      </c>
    </row>
    <row r="56" spans="1:16" x14ac:dyDescent="0.25">
      <c r="A56" s="418" t="str">
        <f ca="1">Zusammenfassung!A56</f>
        <v/>
      </c>
      <c r="B56" s="419" t="str">
        <f ca="1">Zusammenfassung!B56</f>
        <v/>
      </c>
      <c r="C56" s="419" t="str">
        <f ca="1">Zusammenfassung!D56</f>
        <v/>
      </c>
      <c r="D56" s="419">
        <f ca="1">Zusammenfassung!C56</f>
        <v>0</v>
      </c>
      <c r="E56" s="423"/>
      <c r="F56" s="419" t="str">
        <f ca="1">Zusammenfassung!F56</f>
        <v/>
      </c>
      <c r="G56" s="419" t="str">
        <f ca="1">Zusammenfassung!E56</f>
        <v/>
      </c>
      <c r="H56" s="448" t="str">
        <f ca="1">Zusammenfassung!I56</f>
        <v/>
      </c>
      <c r="I56" s="448" t="str">
        <f ca="1">Zusammenfassung!AV56</f>
        <v/>
      </c>
      <c r="J56" s="448">
        <f>Kalkulation!BC$27</f>
        <v>0</v>
      </c>
      <c r="K56" s="419" t="str">
        <f ca="1">Zusammenfassung!O56</f>
        <v/>
      </c>
      <c r="L56" s="31" t="str">
        <f ca="1">Zusammenfassung!V56</f>
        <v/>
      </c>
      <c r="M56" s="31" t="str">
        <f ca="1">Zusammenfassung!W56</f>
        <v/>
      </c>
      <c r="N56" s="419" t="str">
        <f ca="1">Zusammenfassung!Z56</f>
        <v/>
      </c>
      <c r="O56" s="419" t="str">
        <f ca="1">Zusammenfassung!AD56</f>
        <v/>
      </c>
      <c r="P56" s="420" t="str">
        <f ca="1">Zusammenfassung!AE56</f>
        <v/>
      </c>
    </row>
    <row r="57" spans="1:16" x14ac:dyDescent="0.25">
      <c r="A57" s="418" t="str">
        <f ca="1">Zusammenfassung!A57</f>
        <v/>
      </c>
      <c r="B57" s="419" t="str">
        <f ca="1">Zusammenfassung!B57</f>
        <v/>
      </c>
      <c r="C57" s="419" t="str">
        <f ca="1">Zusammenfassung!D57</f>
        <v/>
      </c>
      <c r="D57" s="419">
        <f ca="1">Zusammenfassung!C57</f>
        <v>0</v>
      </c>
      <c r="E57" s="423"/>
      <c r="F57" s="419" t="str">
        <f ca="1">Zusammenfassung!F57</f>
        <v/>
      </c>
      <c r="G57" s="419" t="str">
        <f ca="1">Zusammenfassung!E57</f>
        <v/>
      </c>
      <c r="H57" s="448" t="str">
        <f ca="1">Zusammenfassung!I57</f>
        <v/>
      </c>
      <c r="I57" s="448" t="str">
        <f ca="1">Zusammenfassung!AV57</f>
        <v/>
      </c>
      <c r="J57" s="448">
        <f>Kalkulation!BD$27</f>
        <v>0</v>
      </c>
      <c r="K57" s="419" t="str">
        <f ca="1">Zusammenfassung!O57</f>
        <v/>
      </c>
      <c r="L57" s="31" t="str">
        <f ca="1">Zusammenfassung!V57</f>
        <v/>
      </c>
      <c r="M57" s="31" t="str">
        <f ca="1">Zusammenfassung!W57</f>
        <v/>
      </c>
      <c r="N57" s="419" t="str">
        <f ca="1">Zusammenfassung!Z57</f>
        <v/>
      </c>
      <c r="O57" s="419" t="str">
        <f ca="1">Zusammenfassung!AD57</f>
        <v/>
      </c>
      <c r="P57" s="420" t="str">
        <f ca="1">Zusammenfassung!AE57</f>
        <v/>
      </c>
    </row>
    <row r="58" spans="1:16" x14ac:dyDescent="0.25">
      <c r="A58" s="418" t="str">
        <f ca="1">Zusammenfassung!A58</f>
        <v/>
      </c>
      <c r="B58" s="419" t="str">
        <f ca="1">Zusammenfassung!B58</f>
        <v/>
      </c>
      <c r="C58" s="419" t="str">
        <f ca="1">Zusammenfassung!D58</f>
        <v/>
      </c>
      <c r="D58" s="419">
        <f ca="1">Zusammenfassung!C58</f>
        <v>0</v>
      </c>
      <c r="E58" s="423"/>
      <c r="F58" s="419" t="str">
        <f ca="1">Zusammenfassung!F58</f>
        <v/>
      </c>
      <c r="G58" s="419" t="str">
        <f ca="1">Zusammenfassung!E58</f>
        <v/>
      </c>
      <c r="H58" s="448" t="str">
        <f ca="1">Zusammenfassung!I58</f>
        <v/>
      </c>
      <c r="I58" s="448" t="str">
        <f ca="1">Zusammenfassung!AV58</f>
        <v/>
      </c>
      <c r="J58" s="448">
        <f>Kalkulation!BE$27</f>
        <v>0</v>
      </c>
      <c r="K58" s="419" t="str">
        <f ca="1">Zusammenfassung!O58</f>
        <v/>
      </c>
      <c r="L58" s="31" t="str">
        <f ca="1">Zusammenfassung!V58</f>
        <v/>
      </c>
      <c r="M58" s="31" t="str">
        <f ca="1">Zusammenfassung!W58</f>
        <v/>
      </c>
      <c r="N58" s="419" t="str">
        <f ca="1">Zusammenfassung!Z58</f>
        <v/>
      </c>
      <c r="O58" s="419" t="str">
        <f ca="1">Zusammenfassung!AD58</f>
        <v/>
      </c>
      <c r="P58" s="420" t="str">
        <f ca="1">Zusammenfassung!AE58</f>
        <v/>
      </c>
    </row>
    <row r="59" spans="1:16" x14ac:dyDescent="0.25">
      <c r="A59" s="418" t="str">
        <f ca="1">Zusammenfassung!A59</f>
        <v/>
      </c>
      <c r="B59" s="419" t="str">
        <f ca="1">Zusammenfassung!B59</f>
        <v/>
      </c>
      <c r="C59" s="419" t="str">
        <f ca="1">Zusammenfassung!D59</f>
        <v/>
      </c>
      <c r="D59" s="419">
        <f ca="1">Zusammenfassung!C59</f>
        <v>0</v>
      </c>
      <c r="E59" s="423"/>
      <c r="F59" s="419" t="str">
        <f ca="1">Zusammenfassung!F59</f>
        <v/>
      </c>
      <c r="G59" s="419" t="str">
        <f ca="1">Zusammenfassung!E59</f>
        <v/>
      </c>
      <c r="H59" s="448" t="str">
        <f ca="1">Zusammenfassung!I59</f>
        <v/>
      </c>
      <c r="I59" s="448" t="str">
        <f ca="1">Zusammenfassung!AV59</f>
        <v/>
      </c>
      <c r="J59" s="448">
        <f>Kalkulation!BF$27</f>
        <v>0</v>
      </c>
      <c r="K59" s="419" t="str">
        <f ca="1">Zusammenfassung!O59</f>
        <v/>
      </c>
      <c r="L59" s="31" t="str">
        <f ca="1">Zusammenfassung!V59</f>
        <v/>
      </c>
      <c r="M59" s="31" t="str">
        <f ca="1">Zusammenfassung!W59</f>
        <v/>
      </c>
      <c r="N59" s="419" t="str">
        <f ca="1">Zusammenfassung!Z59</f>
        <v/>
      </c>
      <c r="O59" s="419" t="str">
        <f ca="1">Zusammenfassung!AD59</f>
        <v/>
      </c>
      <c r="P59" s="420" t="str">
        <f ca="1">Zusammenfassung!AE59</f>
        <v/>
      </c>
    </row>
    <row r="60" spans="1:16" x14ac:dyDescent="0.25">
      <c r="A60" s="418" t="str">
        <f ca="1">Zusammenfassung!A60</f>
        <v/>
      </c>
      <c r="B60" s="419" t="str">
        <f ca="1">Zusammenfassung!B60</f>
        <v/>
      </c>
      <c r="C60" s="419" t="str">
        <f ca="1">Zusammenfassung!D60</f>
        <v/>
      </c>
      <c r="D60" s="419">
        <f ca="1">Zusammenfassung!C60</f>
        <v>0</v>
      </c>
      <c r="E60" s="423"/>
      <c r="F60" s="419" t="str">
        <f ca="1">Zusammenfassung!F60</f>
        <v/>
      </c>
      <c r="G60" s="419" t="str">
        <f ca="1">Zusammenfassung!E60</f>
        <v/>
      </c>
      <c r="H60" s="448" t="str">
        <f ca="1">Zusammenfassung!I60</f>
        <v/>
      </c>
      <c r="I60" s="448" t="str">
        <f ca="1">Zusammenfassung!AV60</f>
        <v/>
      </c>
      <c r="J60" s="448">
        <f>Kalkulation!BG$27</f>
        <v>0</v>
      </c>
      <c r="K60" s="419" t="str">
        <f ca="1">Zusammenfassung!O60</f>
        <v/>
      </c>
      <c r="L60" s="31" t="str">
        <f ca="1">Zusammenfassung!V60</f>
        <v/>
      </c>
      <c r="M60" s="31" t="str">
        <f ca="1">Zusammenfassung!W60</f>
        <v/>
      </c>
      <c r="N60" s="419" t="str">
        <f ca="1">Zusammenfassung!Z60</f>
        <v/>
      </c>
      <c r="O60" s="419" t="str">
        <f ca="1">Zusammenfassung!AD60</f>
        <v/>
      </c>
      <c r="P60" s="420" t="str">
        <f ca="1">Zusammenfassung!AE60</f>
        <v/>
      </c>
    </row>
    <row r="61" spans="1:16" x14ac:dyDescent="0.25">
      <c r="A61" s="418" t="str">
        <f ca="1">Zusammenfassung!A61</f>
        <v/>
      </c>
      <c r="B61" s="419" t="str">
        <f ca="1">Zusammenfassung!B61</f>
        <v/>
      </c>
      <c r="C61" s="419" t="str">
        <f ca="1">Zusammenfassung!D61</f>
        <v/>
      </c>
      <c r="D61" s="419">
        <f ca="1">Zusammenfassung!C61</f>
        <v>0</v>
      </c>
      <c r="E61" s="423"/>
      <c r="F61" s="419" t="str">
        <f ca="1">Zusammenfassung!F61</f>
        <v/>
      </c>
      <c r="G61" s="419" t="str">
        <f ca="1">Zusammenfassung!E61</f>
        <v/>
      </c>
      <c r="H61" s="448" t="str">
        <f ca="1">Zusammenfassung!I61</f>
        <v/>
      </c>
      <c r="I61" s="448" t="str">
        <f ca="1">Zusammenfassung!AV61</f>
        <v/>
      </c>
      <c r="J61" s="448">
        <f>Kalkulation!BH$27</f>
        <v>0</v>
      </c>
      <c r="K61" s="419" t="str">
        <f ca="1">Zusammenfassung!O61</f>
        <v/>
      </c>
      <c r="L61" s="31" t="str">
        <f ca="1">Zusammenfassung!V61</f>
        <v/>
      </c>
      <c r="M61" s="31" t="str">
        <f ca="1">Zusammenfassung!W61</f>
        <v/>
      </c>
      <c r="N61" s="419" t="str">
        <f ca="1">Zusammenfassung!Z61</f>
        <v/>
      </c>
      <c r="O61" s="419" t="str">
        <f ca="1">Zusammenfassung!AD61</f>
        <v/>
      </c>
      <c r="P61" s="420" t="str">
        <f ca="1">Zusammenfassung!AE61</f>
        <v/>
      </c>
    </row>
    <row r="62" spans="1:16" x14ac:dyDescent="0.25">
      <c r="A62" s="418" t="str">
        <f ca="1">Zusammenfassung!A62</f>
        <v/>
      </c>
      <c r="B62" s="419" t="str">
        <f ca="1">Zusammenfassung!B62</f>
        <v/>
      </c>
      <c r="C62" s="419" t="str">
        <f ca="1">Zusammenfassung!D62</f>
        <v/>
      </c>
      <c r="D62" s="419">
        <f ca="1">Zusammenfassung!C62</f>
        <v>0</v>
      </c>
      <c r="E62" s="423"/>
      <c r="F62" s="419" t="str">
        <f ca="1">Zusammenfassung!F62</f>
        <v/>
      </c>
      <c r="G62" s="419" t="str">
        <f ca="1">Zusammenfassung!E62</f>
        <v/>
      </c>
      <c r="H62" s="448" t="str">
        <f ca="1">Zusammenfassung!I62</f>
        <v/>
      </c>
      <c r="I62" s="448" t="str">
        <f ca="1">Zusammenfassung!AV62</f>
        <v/>
      </c>
      <c r="J62" s="448">
        <f>Kalkulation!BI$27</f>
        <v>0</v>
      </c>
      <c r="K62" s="419" t="str">
        <f ca="1">Zusammenfassung!O62</f>
        <v/>
      </c>
      <c r="L62" s="31" t="str">
        <f ca="1">Zusammenfassung!V62</f>
        <v/>
      </c>
      <c r="M62" s="31" t="str">
        <f ca="1">Zusammenfassung!W62</f>
        <v/>
      </c>
      <c r="N62" s="419" t="str">
        <f ca="1">Zusammenfassung!Z62</f>
        <v/>
      </c>
      <c r="O62" s="419" t="str">
        <f ca="1">Zusammenfassung!AD62</f>
        <v/>
      </c>
      <c r="P62" s="420" t="str">
        <f ca="1">Zusammenfassung!AE62</f>
        <v/>
      </c>
    </row>
    <row r="63" spans="1:16" x14ac:dyDescent="0.25">
      <c r="A63" s="418" t="str">
        <f ca="1">Zusammenfassung!A63</f>
        <v/>
      </c>
      <c r="B63" s="419" t="str">
        <f ca="1">Zusammenfassung!B63</f>
        <v/>
      </c>
      <c r="C63" s="419" t="str">
        <f ca="1">Zusammenfassung!D63</f>
        <v/>
      </c>
      <c r="D63" s="419">
        <f ca="1">Zusammenfassung!C63</f>
        <v>0</v>
      </c>
      <c r="E63" s="423"/>
      <c r="F63" s="419" t="str">
        <f ca="1">Zusammenfassung!F63</f>
        <v/>
      </c>
      <c r="G63" s="419" t="str">
        <f ca="1">Zusammenfassung!E63</f>
        <v/>
      </c>
      <c r="H63" s="448" t="str">
        <f ca="1">Zusammenfassung!I63</f>
        <v/>
      </c>
      <c r="I63" s="448" t="str">
        <f ca="1">Zusammenfassung!AV63</f>
        <v/>
      </c>
      <c r="J63" s="448">
        <f>Kalkulation!BJ$27</f>
        <v>0</v>
      </c>
      <c r="K63" s="419" t="str">
        <f ca="1">Zusammenfassung!O63</f>
        <v/>
      </c>
      <c r="L63" s="31" t="str">
        <f ca="1">Zusammenfassung!V63</f>
        <v/>
      </c>
      <c r="M63" s="31" t="str">
        <f ca="1">Zusammenfassung!W63</f>
        <v/>
      </c>
      <c r="N63" s="419" t="str">
        <f ca="1">Zusammenfassung!Z63</f>
        <v/>
      </c>
      <c r="O63" s="419" t="str">
        <f ca="1">Zusammenfassung!AD63</f>
        <v/>
      </c>
      <c r="P63" s="420" t="str">
        <f ca="1">Zusammenfassung!AE63</f>
        <v/>
      </c>
    </row>
    <row r="64" spans="1:16" x14ac:dyDescent="0.25">
      <c r="A64" s="418" t="str">
        <f ca="1">Zusammenfassung!A64</f>
        <v/>
      </c>
      <c r="B64" s="419" t="str">
        <f ca="1">Zusammenfassung!B64</f>
        <v/>
      </c>
      <c r="C64" s="419" t="str">
        <f ca="1">Zusammenfassung!D64</f>
        <v/>
      </c>
      <c r="D64" s="419">
        <f ca="1">Zusammenfassung!C64</f>
        <v>0</v>
      </c>
      <c r="E64" s="423"/>
      <c r="F64" s="419" t="str">
        <f ca="1">Zusammenfassung!F64</f>
        <v/>
      </c>
      <c r="G64" s="419" t="str">
        <f ca="1">Zusammenfassung!E64</f>
        <v/>
      </c>
      <c r="H64" s="448" t="str">
        <f ca="1">Zusammenfassung!I64</f>
        <v/>
      </c>
      <c r="I64" s="448" t="str">
        <f ca="1">Zusammenfassung!AV64</f>
        <v/>
      </c>
      <c r="J64" s="448">
        <f>Kalkulation!BK$27</f>
        <v>0</v>
      </c>
      <c r="K64" s="419" t="str">
        <f ca="1">Zusammenfassung!O64</f>
        <v/>
      </c>
      <c r="L64" s="31" t="str">
        <f ca="1">Zusammenfassung!V64</f>
        <v/>
      </c>
      <c r="M64" s="31" t="str">
        <f ca="1">Zusammenfassung!W64</f>
        <v/>
      </c>
      <c r="N64" s="419" t="str">
        <f ca="1">Zusammenfassung!Z64</f>
        <v/>
      </c>
      <c r="O64" s="419" t="str">
        <f ca="1">Zusammenfassung!AD64</f>
        <v/>
      </c>
      <c r="P64" s="420" t="str">
        <f ca="1">Zusammenfassung!AE64</f>
        <v/>
      </c>
    </row>
    <row r="65" spans="1:16" x14ac:dyDescent="0.25">
      <c r="A65" s="418" t="str">
        <f ca="1">Zusammenfassung!A65</f>
        <v/>
      </c>
      <c r="B65" s="419" t="str">
        <f ca="1">Zusammenfassung!B65</f>
        <v/>
      </c>
      <c r="C65" s="419" t="str">
        <f ca="1">Zusammenfassung!D65</f>
        <v/>
      </c>
      <c r="D65" s="419">
        <f ca="1">Zusammenfassung!C65</f>
        <v>0</v>
      </c>
      <c r="E65" s="423"/>
      <c r="F65" s="419" t="str">
        <f ca="1">Zusammenfassung!F65</f>
        <v/>
      </c>
      <c r="G65" s="419" t="str">
        <f ca="1">Zusammenfassung!E65</f>
        <v/>
      </c>
      <c r="H65" s="448" t="str">
        <f ca="1">Zusammenfassung!I65</f>
        <v/>
      </c>
      <c r="I65" s="448" t="str">
        <f ca="1">Zusammenfassung!AV65</f>
        <v/>
      </c>
      <c r="J65" s="448">
        <f>Kalkulation!BL$27</f>
        <v>0</v>
      </c>
      <c r="K65" s="419" t="str">
        <f ca="1">Zusammenfassung!O65</f>
        <v/>
      </c>
      <c r="L65" s="31" t="str">
        <f ca="1">Zusammenfassung!V65</f>
        <v/>
      </c>
      <c r="M65" s="31" t="str">
        <f ca="1">Zusammenfassung!W65</f>
        <v/>
      </c>
      <c r="N65" s="419" t="str">
        <f ca="1">Zusammenfassung!Z65</f>
        <v/>
      </c>
      <c r="O65" s="419" t="str">
        <f ca="1">Zusammenfassung!AD65</f>
        <v/>
      </c>
      <c r="P65" s="420" t="str">
        <f ca="1">Zusammenfassung!AE65</f>
        <v/>
      </c>
    </row>
    <row r="66" spans="1:16" x14ac:dyDescent="0.25">
      <c r="A66" s="418" t="str">
        <f ca="1">Zusammenfassung!A66</f>
        <v/>
      </c>
      <c r="B66" s="419" t="str">
        <f ca="1">Zusammenfassung!B66</f>
        <v/>
      </c>
      <c r="C66" s="419" t="str">
        <f ca="1">Zusammenfassung!D66</f>
        <v/>
      </c>
      <c r="D66" s="419">
        <f ca="1">Zusammenfassung!C66</f>
        <v>0</v>
      </c>
      <c r="E66" s="423"/>
      <c r="F66" s="419" t="str">
        <f ca="1">Zusammenfassung!F66</f>
        <v/>
      </c>
      <c r="G66" s="419" t="str">
        <f ca="1">Zusammenfassung!E66</f>
        <v/>
      </c>
      <c r="H66" s="448" t="str">
        <f ca="1">Zusammenfassung!I66</f>
        <v/>
      </c>
      <c r="I66" s="448" t="str">
        <f ca="1">Zusammenfassung!AV66</f>
        <v/>
      </c>
      <c r="J66" s="448">
        <f>Kalkulation!BM$27</f>
        <v>0</v>
      </c>
      <c r="K66" s="419" t="str">
        <f ca="1">Zusammenfassung!O66</f>
        <v/>
      </c>
      <c r="L66" s="31" t="str">
        <f ca="1">Zusammenfassung!V66</f>
        <v/>
      </c>
      <c r="M66" s="31" t="str">
        <f ca="1">Zusammenfassung!W66</f>
        <v/>
      </c>
      <c r="N66" s="419" t="str">
        <f ca="1">Zusammenfassung!Z66</f>
        <v/>
      </c>
      <c r="O66" s="419" t="str">
        <f ca="1">Zusammenfassung!AD66</f>
        <v/>
      </c>
      <c r="P66" s="420" t="str">
        <f ca="1">Zusammenfassung!AE66</f>
        <v/>
      </c>
    </row>
    <row r="67" spans="1:16" x14ac:dyDescent="0.25">
      <c r="A67" s="418" t="str">
        <f ca="1">Zusammenfassung!A67</f>
        <v/>
      </c>
      <c r="B67" s="419" t="str">
        <f ca="1">Zusammenfassung!B67</f>
        <v/>
      </c>
      <c r="C67" s="419" t="str">
        <f ca="1">Zusammenfassung!D67</f>
        <v/>
      </c>
      <c r="D67" s="419">
        <f ca="1">Zusammenfassung!C67</f>
        <v>0</v>
      </c>
      <c r="E67" s="423"/>
      <c r="F67" s="419" t="str">
        <f ca="1">Zusammenfassung!F67</f>
        <v/>
      </c>
      <c r="G67" s="419" t="str">
        <f ca="1">Zusammenfassung!E67</f>
        <v/>
      </c>
      <c r="H67" s="448" t="str">
        <f ca="1">Zusammenfassung!I67</f>
        <v/>
      </c>
      <c r="I67" s="448" t="str">
        <f ca="1">Zusammenfassung!AV67</f>
        <v/>
      </c>
      <c r="J67" s="448">
        <f>Kalkulation!BO$27</f>
        <v>0</v>
      </c>
      <c r="K67" s="419" t="str">
        <f ca="1">Zusammenfassung!O67</f>
        <v/>
      </c>
      <c r="L67" s="31" t="str">
        <f ca="1">Zusammenfassung!V67</f>
        <v/>
      </c>
      <c r="M67" s="31" t="str">
        <f ca="1">Zusammenfassung!W67</f>
        <v/>
      </c>
      <c r="N67" s="419" t="str">
        <f ca="1">Zusammenfassung!Z67</f>
        <v/>
      </c>
      <c r="O67" s="419" t="str">
        <f ca="1">Zusammenfassung!AD67</f>
        <v/>
      </c>
      <c r="P67" s="420" t="str">
        <f ca="1">Zusammenfassung!AE67</f>
        <v/>
      </c>
    </row>
    <row r="68" spans="1:16" x14ac:dyDescent="0.25">
      <c r="A68" s="418" t="str">
        <f ca="1">Zusammenfassung!A68</f>
        <v/>
      </c>
      <c r="B68" s="419" t="str">
        <f ca="1">Zusammenfassung!B68</f>
        <v/>
      </c>
      <c r="C68" s="419" t="str">
        <f ca="1">Zusammenfassung!D68</f>
        <v/>
      </c>
      <c r="D68" s="419">
        <f ca="1">Zusammenfassung!C68</f>
        <v>0</v>
      </c>
      <c r="E68" s="423"/>
      <c r="F68" s="419" t="str">
        <f ca="1">Zusammenfassung!F68</f>
        <v/>
      </c>
      <c r="G68" s="419" t="str">
        <f ca="1">Zusammenfassung!E68</f>
        <v/>
      </c>
      <c r="H68" s="448" t="str">
        <f ca="1">Zusammenfassung!I68</f>
        <v/>
      </c>
      <c r="I68" s="448" t="str">
        <f ca="1">Zusammenfassung!AV68</f>
        <v/>
      </c>
      <c r="J68" s="448">
        <f>Kalkulation!BP$27</f>
        <v>0</v>
      </c>
      <c r="K68" s="419" t="str">
        <f ca="1">Zusammenfassung!O68</f>
        <v/>
      </c>
      <c r="L68" s="31" t="str">
        <f ca="1">Zusammenfassung!V68</f>
        <v/>
      </c>
      <c r="M68" s="31" t="str">
        <f ca="1">Zusammenfassung!W68</f>
        <v/>
      </c>
      <c r="N68" s="419" t="str">
        <f ca="1">Zusammenfassung!Z68</f>
        <v/>
      </c>
      <c r="O68" s="419" t="str">
        <f ca="1">Zusammenfassung!AD68</f>
        <v/>
      </c>
      <c r="P68" s="420" t="str">
        <f ca="1">Zusammenfassung!AE68</f>
        <v/>
      </c>
    </row>
    <row r="69" spans="1:16" x14ac:dyDescent="0.25">
      <c r="A69" s="418" t="str">
        <f ca="1">Zusammenfassung!A69</f>
        <v/>
      </c>
      <c r="B69" s="419" t="str">
        <f ca="1">Zusammenfassung!B69</f>
        <v/>
      </c>
      <c r="C69" s="419" t="str">
        <f ca="1">Zusammenfassung!D69</f>
        <v/>
      </c>
      <c r="D69" s="419">
        <f ca="1">Zusammenfassung!C69</f>
        <v>0</v>
      </c>
      <c r="E69" s="423"/>
      <c r="F69" s="419" t="str">
        <f ca="1">Zusammenfassung!F69</f>
        <v/>
      </c>
      <c r="G69" s="419" t="str">
        <f ca="1">Zusammenfassung!E69</f>
        <v/>
      </c>
      <c r="H69" s="448" t="str">
        <f ca="1">Zusammenfassung!I69</f>
        <v/>
      </c>
      <c r="I69" s="448" t="str">
        <f ca="1">Zusammenfassung!AV69</f>
        <v/>
      </c>
      <c r="J69" s="448">
        <f>Kalkulation!BQ$27</f>
        <v>0</v>
      </c>
      <c r="K69" s="419" t="str">
        <f ca="1">Zusammenfassung!O69</f>
        <v/>
      </c>
      <c r="L69" s="31" t="str">
        <f ca="1">Zusammenfassung!V69</f>
        <v/>
      </c>
      <c r="M69" s="31" t="str">
        <f ca="1">Zusammenfassung!W69</f>
        <v/>
      </c>
      <c r="N69" s="419" t="str">
        <f ca="1">Zusammenfassung!Z69</f>
        <v/>
      </c>
      <c r="O69" s="419" t="str">
        <f ca="1">Zusammenfassung!AD69</f>
        <v/>
      </c>
      <c r="P69" s="420" t="str">
        <f ca="1">Zusammenfassung!AE69</f>
        <v/>
      </c>
    </row>
    <row r="70" spans="1:16" x14ac:dyDescent="0.25">
      <c r="A70" s="418" t="str">
        <f ca="1">Zusammenfassung!A70</f>
        <v/>
      </c>
      <c r="B70" s="419" t="str">
        <f ca="1">Zusammenfassung!B70</f>
        <v/>
      </c>
      <c r="C70" s="419" t="str">
        <f ca="1">Zusammenfassung!D70</f>
        <v/>
      </c>
      <c r="D70" s="419">
        <f ca="1">Zusammenfassung!C70</f>
        <v>0</v>
      </c>
      <c r="E70" s="423"/>
      <c r="F70" s="419" t="str">
        <f ca="1">Zusammenfassung!F70</f>
        <v/>
      </c>
      <c r="G70" s="419" t="str">
        <f ca="1">Zusammenfassung!E70</f>
        <v/>
      </c>
      <c r="H70" s="448" t="str">
        <f ca="1">Zusammenfassung!I70</f>
        <v/>
      </c>
      <c r="I70" s="448" t="str">
        <f ca="1">Zusammenfassung!AV70</f>
        <v/>
      </c>
      <c r="J70" s="448">
        <f>Kalkulation!BR$27</f>
        <v>0</v>
      </c>
      <c r="K70" s="419" t="str">
        <f ca="1">Zusammenfassung!O70</f>
        <v/>
      </c>
      <c r="L70" s="31" t="str">
        <f ca="1">Zusammenfassung!V70</f>
        <v/>
      </c>
      <c r="M70" s="31" t="str">
        <f ca="1">Zusammenfassung!W70</f>
        <v/>
      </c>
      <c r="N70" s="419" t="str">
        <f ca="1">Zusammenfassung!Z70</f>
        <v/>
      </c>
      <c r="O70" s="419" t="str">
        <f ca="1">Zusammenfassung!AD70</f>
        <v/>
      </c>
      <c r="P70" s="420" t="str">
        <f ca="1">Zusammenfassung!AE70</f>
        <v/>
      </c>
    </row>
    <row r="71" spans="1:16" x14ac:dyDescent="0.25">
      <c r="A71" s="418" t="str">
        <f ca="1">Zusammenfassung!A71</f>
        <v/>
      </c>
      <c r="B71" s="419" t="str">
        <f ca="1">Zusammenfassung!B71</f>
        <v/>
      </c>
      <c r="C71" s="419" t="str">
        <f ca="1">Zusammenfassung!D71</f>
        <v/>
      </c>
      <c r="D71" s="419">
        <f ca="1">Zusammenfassung!C71</f>
        <v>0</v>
      </c>
      <c r="E71" s="423"/>
      <c r="F71" s="419" t="str">
        <f ca="1">Zusammenfassung!F71</f>
        <v/>
      </c>
      <c r="G71" s="419" t="str">
        <f ca="1">Zusammenfassung!E71</f>
        <v/>
      </c>
      <c r="H71" s="448" t="str">
        <f ca="1">Zusammenfassung!I71</f>
        <v/>
      </c>
      <c r="I71" s="448" t="str">
        <f ca="1">Zusammenfassung!AV71</f>
        <v/>
      </c>
      <c r="J71" s="448">
        <f>Kalkulation!BS$27</f>
        <v>0</v>
      </c>
      <c r="K71" s="419" t="str">
        <f ca="1">Zusammenfassung!O71</f>
        <v/>
      </c>
      <c r="L71" s="31" t="str">
        <f ca="1">Zusammenfassung!V71</f>
        <v/>
      </c>
      <c r="M71" s="31" t="str">
        <f ca="1">Zusammenfassung!W71</f>
        <v/>
      </c>
      <c r="N71" s="419" t="str">
        <f ca="1">Zusammenfassung!Z71</f>
        <v/>
      </c>
      <c r="O71" s="419" t="str">
        <f ca="1">Zusammenfassung!AD71</f>
        <v/>
      </c>
      <c r="P71" s="420" t="str">
        <f ca="1">Zusammenfassung!AE71</f>
        <v/>
      </c>
    </row>
    <row r="72" spans="1:16" x14ac:dyDescent="0.25">
      <c r="A72" s="418" t="str">
        <f ca="1">Zusammenfassung!A72</f>
        <v/>
      </c>
      <c r="B72" s="419" t="str">
        <f ca="1">Zusammenfassung!B72</f>
        <v/>
      </c>
      <c r="C72" s="419" t="str">
        <f ca="1">Zusammenfassung!D72</f>
        <v/>
      </c>
      <c r="D72" s="419">
        <f ca="1">Zusammenfassung!C72</f>
        <v>0</v>
      </c>
      <c r="E72" s="423"/>
      <c r="F72" s="419" t="str">
        <f ca="1">Zusammenfassung!F72</f>
        <v/>
      </c>
      <c r="G72" s="419" t="str">
        <f ca="1">Zusammenfassung!E72</f>
        <v/>
      </c>
      <c r="H72" s="448" t="str">
        <f ca="1">Zusammenfassung!I72</f>
        <v/>
      </c>
      <c r="I72" s="448" t="str">
        <f ca="1">Zusammenfassung!AV72</f>
        <v/>
      </c>
      <c r="J72" s="448">
        <f>Kalkulation!BT$27</f>
        <v>0</v>
      </c>
      <c r="K72" s="419" t="str">
        <f ca="1">Zusammenfassung!O72</f>
        <v/>
      </c>
      <c r="L72" s="31" t="str">
        <f ca="1">Zusammenfassung!V72</f>
        <v/>
      </c>
      <c r="M72" s="31" t="str">
        <f ca="1">Zusammenfassung!W72</f>
        <v/>
      </c>
      <c r="N72" s="419" t="str">
        <f ca="1">Zusammenfassung!Z72</f>
        <v/>
      </c>
      <c r="O72" s="419" t="str">
        <f ca="1">Zusammenfassung!AD72</f>
        <v/>
      </c>
      <c r="P72" s="420" t="str">
        <f ca="1">Zusammenfassung!AE72</f>
        <v/>
      </c>
    </row>
    <row r="73" spans="1:16" x14ac:dyDescent="0.25">
      <c r="A73" s="418" t="str">
        <f ca="1">Zusammenfassung!A73</f>
        <v/>
      </c>
      <c r="B73" s="419" t="str">
        <f ca="1">Zusammenfassung!B73</f>
        <v/>
      </c>
      <c r="C73" s="419" t="str">
        <f ca="1">Zusammenfassung!D73</f>
        <v/>
      </c>
      <c r="D73" s="419">
        <f ca="1">Zusammenfassung!C73</f>
        <v>0</v>
      </c>
      <c r="E73" s="423"/>
      <c r="F73" s="419" t="str">
        <f ca="1">Zusammenfassung!F73</f>
        <v/>
      </c>
      <c r="G73" s="419" t="str">
        <f ca="1">Zusammenfassung!E73</f>
        <v/>
      </c>
      <c r="H73" s="448" t="str">
        <f ca="1">Zusammenfassung!I73</f>
        <v/>
      </c>
      <c r="I73" s="448" t="str">
        <f ca="1">Zusammenfassung!AV73</f>
        <v/>
      </c>
      <c r="J73" s="448">
        <f>Kalkulation!BU$27</f>
        <v>0</v>
      </c>
      <c r="K73" s="419" t="str">
        <f ca="1">Zusammenfassung!O73</f>
        <v/>
      </c>
      <c r="L73" s="31" t="str">
        <f ca="1">Zusammenfassung!V73</f>
        <v/>
      </c>
      <c r="M73" s="31" t="str">
        <f ca="1">Zusammenfassung!W73</f>
        <v/>
      </c>
      <c r="N73" s="419" t="str">
        <f ca="1">Zusammenfassung!Z73</f>
        <v/>
      </c>
      <c r="O73" s="419" t="str">
        <f ca="1">Zusammenfassung!AD73</f>
        <v/>
      </c>
      <c r="P73" s="420" t="str">
        <f ca="1">Zusammenfassung!AE73</f>
        <v/>
      </c>
    </row>
    <row r="74" spans="1:16" x14ac:dyDescent="0.25">
      <c r="A74" s="418" t="str">
        <f ca="1">Zusammenfassung!A74</f>
        <v/>
      </c>
      <c r="B74" s="419" t="str">
        <f ca="1">Zusammenfassung!B74</f>
        <v/>
      </c>
      <c r="C74" s="419" t="str">
        <f ca="1">Zusammenfassung!D74</f>
        <v/>
      </c>
      <c r="D74" s="419">
        <f ca="1">Zusammenfassung!C74</f>
        <v>0</v>
      </c>
      <c r="E74" s="423"/>
      <c r="F74" s="419" t="str">
        <f ca="1">Zusammenfassung!F74</f>
        <v/>
      </c>
      <c r="G74" s="419" t="str">
        <f ca="1">Zusammenfassung!E74</f>
        <v/>
      </c>
      <c r="H74" s="448" t="str">
        <f ca="1">Zusammenfassung!I74</f>
        <v/>
      </c>
      <c r="I74" s="448" t="str">
        <f ca="1">Zusammenfassung!AV74</f>
        <v/>
      </c>
      <c r="J74" s="448">
        <f>Kalkulation!BV$27</f>
        <v>0</v>
      </c>
      <c r="K74" s="419" t="str">
        <f ca="1">Zusammenfassung!O74</f>
        <v/>
      </c>
      <c r="L74" s="31" t="str">
        <f ca="1">Zusammenfassung!V74</f>
        <v/>
      </c>
      <c r="M74" s="31" t="str">
        <f ca="1">Zusammenfassung!W74</f>
        <v/>
      </c>
      <c r="N74" s="419" t="str">
        <f ca="1">Zusammenfassung!Z74</f>
        <v/>
      </c>
      <c r="O74" s="419" t="str">
        <f ca="1">Zusammenfassung!AD74</f>
        <v/>
      </c>
      <c r="P74" s="420" t="str">
        <f ca="1">Zusammenfassung!AE74</f>
        <v/>
      </c>
    </row>
    <row r="75" spans="1:16" x14ac:dyDescent="0.25">
      <c r="A75" s="418" t="str">
        <f ca="1">Zusammenfassung!A75</f>
        <v/>
      </c>
      <c r="B75" s="419" t="str">
        <f ca="1">Zusammenfassung!B75</f>
        <v/>
      </c>
      <c r="C75" s="419" t="str">
        <f ca="1">Zusammenfassung!D75</f>
        <v/>
      </c>
      <c r="D75" s="419">
        <f ca="1">Zusammenfassung!C75</f>
        <v>0</v>
      </c>
      <c r="E75" s="423"/>
      <c r="F75" s="419" t="str">
        <f ca="1">Zusammenfassung!F75</f>
        <v/>
      </c>
      <c r="G75" s="419" t="str">
        <f ca="1">Zusammenfassung!E75</f>
        <v/>
      </c>
      <c r="H75" s="448" t="str">
        <f ca="1">Zusammenfassung!I75</f>
        <v/>
      </c>
      <c r="I75" s="448" t="str">
        <f ca="1">Zusammenfassung!AV75</f>
        <v/>
      </c>
      <c r="J75" s="448">
        <f>Kalkulation!BW$27</f>
        <v>0</v>
      </c>
      <c r="K75" s="419" t="str">
        <f ca="1">Zusammenfassung!O75</f>
        <v/>
      </c>
      <c r="L75" s="31" t="str">
        <f ca="1">Zusammenfassung!V75</f>
        <v/>
      </c>
      <c r="M75" s="31" t="str">
        <f ca="1">Zusammenfassung!W75</f>
        <v/>
      </c>
      <c r="N75" s="419" t="str">
        <f ca="1">Zusammenfassung!Z75</f>
        <v/>
      </c>
      <c r="O75" s="419" t="str">
        <f ca="1">Zusammenfassung!AD75</f>
        <v/>
      </c>
      <c r="P75" s="420" t="str">
        <f ca="1">Zusammenfassung!AE75</f>
        <v/>
      </c>
    </row>
    <row r="76" spans="1:16" x14ac:dyDescent="0.25">
      <c r="A76" s="418" t="str">
        <f ca="1">Zusammenfassung!A76</f>
        <v/>
      </c>
      <c r="B76" s="419" t="str">
        <f ca="1">Zusammenfassung!B76</f>
        <v/>
      </c>
      <c r="C76" s="419" t="str">
        <f ca="1">Zusammenfassung!D76</f>
        <v/>
      </c>
      <c r="D76" s="419">
        <f ca="1">Zusammenfassung!C76</f>
        <v>0</v>
      </c>
      <c r="E76" s="423"/>
      <c r="F76" s="419" t="str">
        <f ca="1">Zusammenfassung!F76</f>
        <v/>
      </c>
      <c r="G76" s="419" t="str">
        <f ca="1">Zusammenfassung!E76</f>
        <v/>
      </c>
      <c r="H76" s="448" t="str">
        <f ca="1">Zusammenfassung!I76</f>
        <v/>
      </c>
      <c r="I76" s="448" t="str">
        <f ca="1">Zusammenfassung!AV76</f>
        <v/>
      </c>
      <c r="J76" s="448">
        <f>Kalkulation!BX$27</f>
        <v>0</v>
      </c>
      <c r="K76" s="419" t="str">
        <f ca="1">Zusammenfassung!O76</f>
        <v/>
      </c>
      <c r="L76" s="31" t="str">
        <f ca="1">Zusammenfassung!V76</f>
        <v/>
      </c>
      <c r="M76" s="31" t="str">
        <f ca="1">Zusammenfassung!W76</f>
        <v/>
      </c>
      <c r="N76" s="419" t="str">
        <f ca="1">Zusammenfassung!Z76</f>
        <v/>
      </c>
      <c r="O76" s="419" t="str">
        <f ca="1">Zusammenfassung!AD76</f>
        <v/>
      </c>
      <c r="P76" s="420" t="str">
        <f ca="1">Zusammenfassung!AE76</f>
        <v/>
      </c>
    </row>
    <row r="77" spans="1:16" x14ac:dyDescent="0.25">
      <c r="A77" s="418" t="str">
        <f ca="1">Zusammenfassung!A77</f>
        <v/>
      </c>
      <c r="B77" s="419" t="str">
        <f ca="1">Zusammenfassung!B77</f>
        <v/>
      </c>
      <c r="C77" s="419" t="str">
        <f ca="1">Zusammenfassung!D77</f>
        <v/>
      </c>
      <c r="D77" s="419">
        <f ca="1">Zusammenfassung!C77</f>
        <v>0</v>
      </c>
      <c r="E77" s="423"/>
      <c r="F77" s="419" t="str">
        <f ca="1">Zusammenfassung!F77</f>
        <v/>
      </c>
      <c r="G77" s="419" t="str">
        <f ca="1">Zusammenfassung!E77</f>
        <v/>
      </c>
      <c r="H77" s="448" t="str">
        <f ca="1">Zusammenfassung!I77</f>
        <v/>
      </c>
      <c r="I77" s="448" t="str">
        <f ca="1">Zusammenfassung!AV77</f>
        <v/>
      </c>
      <c r="J77" s="448">
        <f>Kalkulation!BY$27</f>
        <v>0</v>
      </c>
      <c r="K77" s="419" t="str">
        <f ca="1">Zusammenfassung!O77</f>
        <v/>
      </c>
      <c r="L77" s="31" t="str">
        <f ca="1">Zusammenfassung!V77</f>
        <v/>
      </c>
      <c r="M77" s="31" t="str">
        <f ca="1">Zusammenfassung!W77</f>
        <v/>
      </c>
      <c r="N77" s="419" t="str">
        <f ca="1">Zusammenfassung!Z77</f>
        <v/>
      </c>
      <c r="O77" s="419" t="str">
        <f ca="1">Zusammenfassung!AD77</f>
        <v/>
      </c>
      <c r="P77" s="420" t="str">
        <f ca="1">Zusammenfassung!AE77</f>
        <v/>
      </c>
    </row>
    <row r="78" spans="1:16" x14ac:dyDescent="0.25">
      <c r="A78" s="418" t="str">
        <f ca="1">Zusammenfassung!A78</f>
        <v/>
      </c>
      <c r="B78" s="419" t="str">
        <f ca="1">Zusammenfassung!B78</f>
        <v/>
      </c>
      <c r="C78" s="419" t="str">
        <f ca="1">Zusammenfassung!D78</f>
        <v/>
      </c>
      <c r="D78" s="419">
        <f ca="1">Zusammenfassung!C78</f>
        <v>0</v>
      </c>
      <c r="E78" s="423"/>
      <c r="F78" s="419" t="str">
        <f ca="1">Zusammenfassung!F78</f>
        <v/>
      </c>
      <c r="G78" s="419" t="str">
        <f ca="1">Zusammenfassung!E78</f>
        <v/>
      </c>
      <c r="H78" s="448" t="str">
        <f ca="1">Zusammenfassung!I78</f>
        <v/>
      </c>
      <c r="I78" s="448" t="str">
        <f ca="1">Zusammenfassung!AV78</f>
        <v/>
      </c>
      <c r="J78" s="448">
        <f>Kalkulation!BZ$27</f>
        <v>0</v>
      </c>
      <c r="K78" s="419" t="str">
        <f ca="1">Zusammenfassung!O78</f>
        <v/>
      </c>
      <c r="L78" s="31" t="str">
        <f ca="1">Zusammenfassung!V78</f>
        <v/>
      </c>
      <c r="M78" s="31" t="str">
        <f ca="1">Zusammenfassung!W78</f>
        <v/>
      </c>
      <c r="N78" s="419" t="str">
        <f ca="1">Zusammenfassung!Z78</f>
        <v/>
      </c>
      <c r="O78" s="419" t="str">
        <f ca="1">Zusammenfassung!AD78</f>
        <v/>
      </c>
      <c r="P78" s="420" t="str">
        <f ca="1">Zusammenfassung!AE78</f>
        <v/>
      </c>
    </row>
    <row r="79" spans="1:16" x14ac:dyDescent="0.25">
      <c r="A79" s="418" t="str">
        <f ca="1">Zusammenfassung!A79</f>
        <v/>
      </c>
      <c r="B79" s="419" t="str">
        <f ca="1">Zusammenfassung!B79</f>
        <v/>
      </c>
      <c r="C79" s="419" t="str">
        <f ca="1">Zusammenfassung!D79</f>
        <v/>
      </c>
      <c r="D79" s="419">
        <f ca="1">Zusammenfassung!C79</f>
        <v>0</v>
      </c>
      <c r="E79" s="423"/>
      <c r="F79" s="419" t="str">
        <f ca="1">Zusammenfassung!F79</f>
        <v/>
      </c>
      <c r="G79" s="419" t="str">
        <f ca="1">Zusammenfassung!E79</f>
        <v/>
      </c>
      <c r="H79" s="448" t="str">
        <f ca="1">Zusammenfassung!I79</f>
        <v/>
      </c>
      <c r="I79" s="448" t="str">
        <f ca="1">Zusammenfassung!AV79</f>
        <v/>
      </c>
      <c r="J79" s="448">
        <f>Kalkulation!CA$27</f>
        <v>0</v>
      </c>
      <c r="K79" s="419" t="str">
        <f ca="1">Zusammenfassung!O79</f>
        <v/>
      </c>
      <c r="L79" s="31" t="str">
        <f ca="1">Zusammenfassung!V79</f>
        <v/>
      </c>
      <c r="M79" s="31" t="str">
        <f ca="1">Zusammenfassung!W79</f>
        <v/>
      </c>
      <c r="N79" s="419" t="str">
        <f ca="1">Zusammenfassung!Z79</f>
        <v/>
      </c>
      <c r="O79" s="419" t="str">
        <f ca="1">Zusammenfassung!AD79</f>
        <v/>
      </c>
      <c r="P79" s="420" t="str">
        <f ca="1">Zusammenfassung!AE79</f>
        <v/>
      </c>
    </row>
    <row r="80" spans="1:16" x14ac:dyDescent="0.25">
      <c r="A80" s="418" t="str">
        <f ca="1">Zusammenfassung!A80</f>
        <v/>
      </c>
      <c r="B80" s="419" t="str">
        <f ca="1">Zusammenfassung!B80</f>
        <v/>
      </c>
      <c r="C80" s="419" t="str">
        <f ca="1">Zusammenfassung!D80</f>
        <v/>
      </c>
      <c r="D80" s="419">
        <f ca="1">Zusammenfassung!C80</f>
        <v>0</v>
      </c>
      <c r="E80" s="423"/>
      <c r="F80" s="419" t="str">
        <f ca="1">Zusammenfassung!F80</f>
        <v/>
      </c>
      <c r="G80" s="419" t="str">
        <f ca="1">Zusammenfassung!E80</f>
        <v/>
      </c>
      <c r="H80" s="448" t="str">
        <f ca="1">Zusammenfassung!I80</f>
        <v/>
      </c>
      <c r="I80" s="448" t="str">
        <f ca="1">Zusammenfassung!AV80</f>
        <v/>
      </c>
      <c r="J80" s="448">
        <f>Kalkulation!CB$27</f>
        <v>0</v>
      </c>
      <c r="K80" s="419" t="str">
        <f ca="1">Zusammenfassung!O80</f>
        <v/>
      </c>
      <c r="L80" s="31" t="str">
        <f ca="1">Zusammenfassung!V80</f>
        <v/>
      </c>
      <c r="M80" s="31" t="str">
        <f ca="1">Zusammenfassung!W80</f>
        <v/>
      </c>
      <c r="N80" s="419" t="str">
        <f ca="1">Zusammenfassung!Z80</f>
        <v/>
      </c>
      <c r="O80" s="419" t="str">
        <f ca="1">Zusammenfassung!AD80</f>
        <v/>
      </c>
      <c r="P80" s="420" t="str">
        <f ca="1">Zusammenfassung!AE80</f>
        <v/>
      </c>
    </row>
    <row r="81" spans="1:16" x14ac:dyDescent="0.25">
      <c r="A81" s="418" t="str">
        <f ca="1">Zusammenfassung!A81</f>
        <v/>
      </c>
      <c r="B81" s="419" t="str">
        <f ca="1">Zusammenfassung!B81</f>
        <v/>
      </c>
      <c r="C81" s="419" t="str">
        <f ca="1">Zusammenfassung!D81</f>
        <v/>
      </c>
      <c r="D81" s="419">
        <f ca="1">Zusammenfassung!C81</f>
        <v>0</v>
      </c>
      <c r="E81" s="423"/>
      <c r="F81" s="419" t="str">
        <f ca="1">Zusammenfassung!F81</f>
        <v/>
      </c>
      <c r="G81" s="419" t="str">
        <f ca="1">Zusammenfassung!E81</f>
        <v/>
      </c>
      <c r="H81" s="448" t="str">
        <f ca="1">Zusammenfassung!I81</f>
        <v/>
      </c>
      <c r="I81" s="448" t="str">
        <f ca="1">Zusammenfassung!AV81</f>
        <v/>
      </c>
      <c r="J81" s="448">
        <f>Kalkulation!CC$27</f>
        <v>0</v>
      </c>
      <c r="K81" s="419" t="str">
        <f ca="1">Zusammenfassung!O81</f>
        <v/>
      </c>
      <c r="L81" s="31" t="str">
        <f ca="1">Zusammenfassung!V81</f>
        <v/>
      </c>
      <c r="M81" s="31" t="str">
        <f ca="1">Zusammenfassung!W81</f>
        <v/>
      </c>
      <c r="N81" s="419" t="str">
        <f ca="1">Zusammenfassung!Z81</f>
        <v/>
      </c>
      <c r="O81" s="419" t="str">
        <f ca="1">Zusammenfassung!AD81</f>
        <v/>
      </c>
      <c r="P81" s="420" t="str">
        <f ca="1">Zusammenfassung!AE81</f>
        <v/>
      </c>
    </row>
    <row r="82" spans="1:16" x14ac:dyDescent="0.25">
      <c r="A82" s="418" t="str">
        <f ca="1">Zusammenfassung!A82</f>
        <v/>
      </c>
      <c r="B82" s="419" t="str">
        <f ca="1">Zusammenfassung!B82</f>
        <v/>
      </c>
      <c r="C82" s="419" t="str">
        <f ca="1">Zusammenfassung!D82</f>
        <v/>
      </c>
      <c r="D82" s="419">
        <f ca="1">Zusammenfassung!C82</f>
        <v>0</v>
      </c>
      <c r="E82" s="423"/>
      <c r="F82" s="419" t="str">
        <f ca="1">Zusammenfassung!F82</f>
        <v/>
      </c>
      <c r="G82" s="419" t="str">
        <f ca="1">Zusammenfassung!E82</f>
        <v/>
      </c>
      <c r="H82" s="448" t="str">
        <f ca="1">Zusammenfassung!I82</f>
        <v/>
      </c>
      <c r="I82" s="448" t="str">
        <f ca="1">Zusammenfassung!AV82</f>
        <v/>
      </c>
      <c r="J82" s="448">
        <f>Kalkulation!CD$27</f>
        <v>0</v>
      </c>
      <c r="K82" s="419" t="str">
        <f ca="1">Zusammenfassung!O82</f>
        <v/>
      </c>
      <c r="L82" s="31" t="str">
        <f ca="1">Zusammenfassung!V82</f>
        <v/>
      </c>
      <c r="M82" s="31" t="str">
        <f ca="1">Zusammenfassung!W82</f>
        <v/>
      </c>
      <c r="N82" s="419" t="str">
        <f ca="1">Zusammenfassung!Z82</f>
        <v/>
      </c>
      <c r="O82" s="419" t="str">
        <f ca="1">Zusammenfassung!AD82</f>
        <v/>
      </c>
      <c r="P82" s="420" t="str">
        <f ca="1">Zusammenfassung!AE82</f>
        <v/>
      </c>
    </row>
    <row r="83" spans="1:16" x14ac:dyDescent="0.25">
      <c r="A83" s="418" t="str">
        <f ca="1">Zusammenfassung!A83</f>
        <v/>
      </c>
      <c r="B83" s="419" t="str">
        <f ca="1">Zusammenfassung!B83</f>
        <v/>
      </c>
      <c r="C83" s="419" t="str">
        <f ca="1">Zusammenfassung!D83</f>
        <v/>
      </c>
      <c r="D83" s="419">
        <f ca="1">Zusammenfassung!C83</f>
        <v>0</v>
      </c>
      <c r="E83" s="423"/>
      <c r="F83" s="419" t="str">
        <f ca="1">Zusammenfassung!F83</f>
        <v/>
      </c>
      <c r="G83" s="419" t="str">
        <f ca="1">Zusammenfassung!E83</f>
        <v/>
      </c>
      <c r="H83" s="448" t="str">
        <f ca="1">Zusammenfassung!I83</f>
        <v/>
      </c>
      <c r="I83" s="448" t="str">
        <f ca="1">Zusammenfassung!AV83</f>
        <v/>
      </c>
      <c r="J83" s="448">
        <f>Kalkulation!CE$27</f>
        <v>0</v>
      </c>
      <c r="K83" s="419" t="str">
        <f ca="1">Zusammenfassung!O83</f>
        <v/>
      </c>
      <c r="L83" s="31" t="str">
        <f ca="1">Zusammenfassung!V83</f>
        <v/>
      </c>
      <c r="M83" s="31" t="str">
        <f ca="1">Zusammenfassung!W83</f>
        <v/>
      </c>
      <c r="N83" s="419" t="str">
        <f ca="1">Zusammenfassung!Z83</f>
        <v/>
      </c>
      <c r="O83" s="419" t="str">
        <f ca="1">Zusammenfassung!AD83</f>
        <v/>
      </c>
      <c r="P83" s="420" t="str">
        <f ca="1">Zusammenfassung!AE83</f>
        <v/>
      </c>
    </row>
    <row r="84" spans="1:16" x14ac:dyDescent="0.25">
      <c r="A84" s="418" t="str">
        <f ca="1">Zusammenfassung!A84</f>
        <v/>
      </c>
      <c r="B84" s="419" t="str">
        <f ca="1">Zusammenfassung!B84</f>
        <v/>
      </c>
      <c r="C84" s="419" t="str">
        <f ca="1">Zusammenfassung!D84</f>
        <v/>
      </c>
      <c r="D84" s="419">
        <f ca="1">Zusammenfassung!C84</f>
        <v>0</v>
      </c>
      <c r="E84" s="423"/>
      <c r="F84" s="419" t="str">
        <f ca="1">Zusammenfassung!F84</f>
        <v/>
      </c>
      <c r="G84" s="419" t="str">
        <f ca="1">Zusammenfassung!E84</f>
        <v/>
      </c>
      <c r="H84" s="448" t="str">
        <f ca="1">Zusammenfassung!I84</f>
        <v/>
      </c>
      <c r="I84" s="448" t="str">
        <f ca="1">Zusammenfassung!AV84</f>
        <v/>
      </c>
      <c r="J84" s="448">
        <f>Kalkulation!CF$27</f>
        <v>0</v>
      </c>
      <c r="K84" s="419" t="str">
        <f ca="1">Zusammenfassung!O84</f>
        <v/>
      </c>
      <c r="L84" s="31" t="str">
        <f ca="1">Zusammenfassung!V84</f>
        <v/>
      </c>
      <c r="M84" s="31" t="str">
        <f ca="1">Zusammenfassung!W84</f>
        <v/>
      </c>
      <c r="N84" s="419" t="str">
        <f ca="1">Zusammenfassung!Z84</f>
        <v/>
      </c>
      <c r="O84" s="419" t="str">
        <f ca="1">Zusammenfassung!AD84</f>
        <v/>
      </c>
      <c r="P84" s="420" t="str">
        <f ca="1">Zusammenfassung!AE84</f>
        <v/>
      </c>
    </row>
    <row r="85" spans="1:16" x14ac:dyDescent="0.25">
      <c r="A85" s="418" t="str">
        <f ca="1">Zusammenfassung!A85</f>
        <v/>
      </c>
      <c r="B85" s="419" t="str">
        <f ca="1">Zusammenfassung!B85</f>
        <v/>
      </c>
      <c r="C85" s="419" t="str">
        <f ca="1">Zusammenfassung!D85</f>
        <v/>
      </c>
      <c r="D85" s="419">
        <f ca="1">Zusammenfassung!C85</f>
        <v>0</v>
      </c>
      <c r="E85" s="423"/>
      <c r="F85" s="419" t="str">
        <f ca="1">Zusammenfassung!F85</f>
        <v/>
      </c>
      <c r="G85" s="419" t="str">
        <f ca="1">Zusammenfassung!E85</f>
        <v/>
      </c>
      <c r="H85" s="448" t="str">
        <f ca="1">Zusammenfassung!I85</f>
        <v/>
      </c>
      <c r="I85" s="448" t="str">
        <f ca="1">Zusammenfassung!AV85</f>
        <v/>
      </c>
      <c r="J85" s="448">
        <f>Kalkulation!CG$27</f>
        <v>0</v>
      </c>
      <c r="K85" s="419" t="str">
        <f ca="1">Zusammenfassung!O85</f>
        <v/>
      </c>
      <c r="L85" s="31" t="str">
        <f ca="1">Zusammenfassung!V85</f>
        <v/>
      </c>
      <c r="M85" s="31" t="str">
        <f ca="1">Zusammenfassung!W85</f>
        <v/>
      </c>
      <c r="N85" s="419" t="str">
        <f ca="1">Zusammenfassung!Z85</f>
        <v/>
      </c>
      <c r="O85" s="419" t="str">
        <f ca="1">Zusammenfassung!AD85</f>
        <v/>
      </c>
      <c r="P85" s="420" t="str">
        <f ca="1">Zusammenfassung!AE85</f>
        <v/>
      </c>
    </row>
    <row r="86" spans="1:16" x14ac:dyDescent="0.25">
      <c r="A86" s="418" t="str">
        <f ca="1">Zusammenfassung!A86</f>
        <v/>
      </c>
      <c r="B86" s="419" t="str">
        <f ca="1">Zusammenfassung!B86</f>
        <v/>
      </c>
      <c r="C86" s="419" t="str">
        <f ca="1">Zusammenfassung!D86</f>
        <v/>
      </c>
      <c r="D86" s="419">
        <f ca="1">Zusammenfassung!C86</f>
        <v>0</v>
      </c>
      <c r="E86" s="423"/>
      <c r="F86" s="419" t="str">
        <f ca="1">Zusammenfassung!F86</f>
        <v/>
      </c>
      <c r="G86" s="419" t="str">
        <f ca="1">Zusammenfassung!E86</f>
        <v/>
      </c>
      <c r="H86" s="448" t="str">
        <f ca="1">Zusammenfassung!I86</f>
        <v/>
      </c>
      <c r="I86" s="448" t="str">
        <f ca="1">Zusammenfassung!AV86</f>
        <v/>
      </c>
      <c r="J86" s="448">
        <f>Kalkulation!CH$27</f>
        <v>0</v>
      </c>
      <c r="K86" s="419" t="str">
        <f ca="1">Zusammenfassung!O86</f>
        <v/>
      </c>
      <c r="L86" s="31" t="str">
        <f ca="1">Zusammenfassung!V86</f>
        <v/>
      </c>
      <c r="M86" s="31" t="str">
        <f ca="1">Zusammenfassung!W86</f>
        <v/>
      </c>
      <c r="N86" s="419" t="str">
        <f ca="1">Zusammenfassung!Z86</f>
        <v/>
      </c>
      <c r="O86" s="419" t="str">
        <f ca="1">Zusammenfassung!AD86</f>
        <v/>
      </c>
      <c r="P86" s="420" t="str">
        <f ca="1">Zusammenfassung!AE86</f>
        <v/>
      </c>
    </row>
    <row r="87" spans="1:16" x14ac:dyDescent="0.25">
      <c r="A87" s="418" t="str">
        <f ca="1">Zusammenfassung!A87</f>
        <v/>
      </c>
      <c r="B87" s="419" t="str">
        <f ca="1">Zusammenfassung!B87</f>
        <v/>
      </c>
      <c r="C87" s="419" t="str">
        <f ca="1">Zusammenfassung!D87</f>
        <v/>
      </c>
      <c r="D87" s="419">
        <f ca="1">Zusammenfassung!C87</f>
        <v>0</v>
      </c>
      <c r="E87" s="423"/>
      <c r="F87" s="419" t="str">
        <f ca="1">Zusammenfassung!F87</f>
        <v/>
      </c>
      <c r="G87" s="419" t="str">
        <f ca="1">Zusammenfassung!E87</f>
        <v/>
      </c>
      <c r="H87" s="448" t="str">
        <f ca="1">Zusammenfassung!I87</f>
        <v/>
      </c>
      <c r="I87" s="448" t="str">
        <f ca="1">Zusammenfassung!AV87</f>
        <v/>
      </c>
      <c r="J87" s="448">
        <f>Kalkulation!CI$27</f>
        <v>0</v>
      </c>
      <c r="K87" s="419" t="str">
        <f ca="1">Zusammenfassung!O87</f>
        <v/>
      </c>
      <c r="L87" s="31" t="str">
        <f ca="1">Zusammenfassung!V87</f>
        <v/>
      </c>
      <c r="M87" s="31" t="str">
        <f ca="1">Zusammenfassung!W87</f>
        <v/>
      </c>
      <c r="N87" s="419" t="str">
        <f ca="1">Zusammenfassung!Z87</f>
        <v/>
      </c>
      <c r="O87" s="419" t="str">
        <f ca="1">Zusammenfassung!AD87</f>
        <v/>
      </c>
      <c r="P87" s="420" t="str">
        <f ca="1">Zusammenfassung!AE87</f>
        <v/>
      </c>
    </row>
    <row r="88" spans="1:16" x14ac:dyDescent="0.25">
      <c r="A88" s="418" t="str">
        <f ca="1">Zusammenfassung!A88</f>
        <v/>
      </c>
      <c r="B88" s="419" t="str">
        <f ca="1">Zusammenfassung!B88</f>
        <v/>
      </c>
      <c r="C88" s="419" t="str">
        <f ca="1">Zusammenfassung!D88</f>
        <v/>
      </c>
      <c r="D88" s="419">
        <f ca="1">Zusammenfassung!C88</f>
        <v>0</v>
      </c>
      <c r="E88" s="423"/>
      <c r="F88" s="419" t="str">
        <f ca="1">Zusammenfassung!F88</f>
        <v/>
      </c>
      <c r="G88" s="419" t="str">
        <f ca="1">Zusammenfassung!E88</f>
        <v/>
      </c>
      <c r="H88" s="448" t="str">
        <f ca="1">Zusammenfassung!I88</f>
        <v/>
      </c>
      <c r="I88" s="448" t="str">
        <f ca="1">Zusammenfassung!AV88</f>
        <v/>
      </c>
      <c r="J88" s="448">
        <f>Kalkulation!CJ$27</f>
        <v>0</v>
      </c>
      <c r="K88" s="419" t="str">
        <f ca="1">Zusammenfassung!O88</f>
        <v/>
      </c>
      <c r="L88" s="31" t="str">
        <f ca="1">Zusammenfassung!V88</f>
        <v/>
      </c>
      <c r="M88" s="31" t="str">
        <f ca="1">Zusammenfassung!W88</f>
        <v/>
      </c>
      <c r="N88" s="419" t="str">
        <f ca="1">Zusammenfassung!Z88</f>
        <v/>
      </c>
      <c r="O88" s="419" t="str">
        <f ca="1">Zusammenfassung!AD88</f>
        <v/>
      </c>
      <c r="P88" s="420" t="str">
        <f ca="1">Zusammenfassung!AE88</f>
        <v/>
      </c>
    </row>
    <row r="89" spans="1:16" x14ac:dyDescent="0.25">
      <c r="A89" s="418" t="str">
        <f ca="1">Zusammenfassung!A89</f>
        <v/>
      </c>
      <c r="B89" s="419" t="str">
        <f ca="1">Zusammenfassung!B89</f>
        <v/>
      </c>
      <c r="C89" s="419" t="str">
        <f ca="1">Zusammenfassung!D89</f>
        <v/>
      </c>
      <c r="D89" s="419">
        <f ca="1">Zusammenfassung!C89</f>
        <v>0</v>
      </c>
      <c r="E89" s="423"/>
      <c r="F89" s="419" t="str">
        <f ca="1">Zusammenfassung!F89</f>
        <v/>
      </c>
      <c r="G89" s="419" t="str">
        <f ca="1">Zusammenfassung!E89</f>
        <v/>
      </c>
      <c r="H89" s="448" t="str">
        <f ca="1">Zusammenfassung!I89</f>
        <v/>
      </c>
      <c r="I89" s="448" t="str">
        <f ca="1">Zusammenfassung!AV89</f>
        <v/>
      </c>
      <c r="J89" s="448">
        <f>Kalkulation!CK$27</f>
        <v>0</v>
      </c>
      <c r="K89" s="419" t="str">
        <f ca="1">Zusammenfassung!O89</f>
        <v/>
      </c>
      <c r="L89" s="31" t="str">
        <f ca="1">Zusammenfassung!V89</f>
        <v/>
      </c>
      <c r="M89" s="31" t="str">
        <f ca="1">Zusammenfassung!W89</f>
        <v/>
      </c>
      <c r="N89" s="419" t="str">
        <f ca="1">Zusammenfassung!Z89</f>
        <v/>
      </c>
      <c r="O89" s="419" t="str">
        <f ca="1">Zusammenfassung!AD89</f>
        <v/>
      </c>
      <c r="P89" s="420" t="str">
        <f ca="1">Zusammenfassung!AE89</f>
        <v/>
      </c>
    </row>
    <row r="90" spans="1:16" x14ac:dyDescent="0.25">
      <c r="A90" s="418" t="str">
        <f ca="1">Zusammenfassung!A90</f>
        <v/>
      </c>
      <c r="B90" s="419" t="str">
        <f ca="1">Zusammenfassung!B90</f>
        <v/>
      </c>
      <c r="C90" s="419" t="str">
        <f ca="1">Zusammenfassung!D90</f>
        <v/>
      </c>
      <c r="D90" s="419">
        <f ca="1">Zusammenfassung!C90</f>
        <v>0</v>
      </c>
      <c r="E90" s="423"/>
      <c r="F90" s="419" t="str">
        <f ca="1">Zusammenfassung!F90</f>
        <v/>
      </c>
      <c r="G90" s="419" t="str">
        <f ca="1">Zusammenfassung!E90</f>
        <v/>
      </c>
      <c r="H90" s="448" t="str">
        <f ca="1">Zusammenfassung!I90</f>
        <v/>
      </c>
      <c r="I90" s="448" t="str">
        <f ca="1">Zusammenfassung!AV90</f>
        <v/>
      </c>
      <c r="J90" s="448">
        <f>Kalkulation!CL$27</f>
        <v>0</v>
      </c>
      <c r="K90" s="419" t="str">
        <f ca="1">Zusammenfassung!O90</f>
        <v/>
      </c>
      <c r="L90" s="31" t="str">
        <f ca="1">Zusammenfassung!V90</f>
        <v/>
      </c>
      <c r="M90" s="31" t="str">
        <f ca="1">Zusammenfassung!W90</f>
        <v/>
      </c>
      <c r="N90" s="419" t="str">
        <f ca="1">Zusammenfassung!Z90</f>
        <v/>
      </c>
      <c r="O90" s="419" t="str">
        <f ca="1">Zusammenfassung!AD90</f>
        <v/>
      </c>
      <c r="P90" s="420" t="str">
        <f ca="1">Zusammenfassung!AE90</f>
        <v/>
      </c>
    </row>
    <row r="91" spans="1:16" x14ac:dyDescent="0.25">
      <c r="A91" s="418" t="str">
        <f ca="1">Zusammenfassung!A91</f>
        <v/>
      </c>
      <c r="B91" s="419" t="str">
        <f ca="1">Zusammenfassung!B91</f>
        <v/>
      </c>
      <c r="C91" s="419" t="str">
        <f ca="1">Zusammenfassung!D91</f>
        <v/>
      </c>
      <c r="D91" s="419">
        <f ca="1">Zusammenfassung!C91</f>
        <v>0</v>
      </c>
      <c r="E91" s="423"/>
      <c r="F91" s="419" t="str">
        <f ca="1">Zusammenfassung!F91</f>
        <v/>
      </c>
      <c r="G91" s="419" t="str">
        <f ca="1">Zusammenfassung!E91</f>
        <v/>
      </c>
      <c r="H91" s="448" t="str">
        <f ca="1">Zusammenfassung!I91</f>
        <v/>
      </c>
      <c r="I91" s="448" t="str">
        <f ca="1">Zusammenfassung!AV91</f>
        <v/>
      </c>
      <c r="J91" s="448">
        <f>Kalkulation!CM$27</f>
        <v>0</v>
      </c>
      <c r="K91" s="419" t="str">
        <f ca="1">Zusammenfassung!O91</f>
        <v/>
      </c>
      <c r="L91" s="31" t="str">
        <f ca="1">Zusammenfassung!V91</f>
        <v/>
      </c>
      <c r="M91" s="31" t="str">
        <f ca="1">Zusammenfassung!W91</f>
        <v/>
      </c>
      <c r="N91" s="419" t="str">
        <f ca="1">Zusammenfassung!Z91</f>
        <v/>
      </c>
      <c r="O91" s="419" t="str">
        <f ca="1">Zusammenfassung!AD91</f>
        <v/>
      </c>
      <c r="P91" s="420" t="str">
        <f ca="1">Zusammenfassung!AE91</f>
        <v/>
      </c>
    </row>
    <row r="92" spans="1:16" x14ac:dyDescent="0.25">
      <c r="A92" s="418" t="str">
        <f ca="1">Zusammenfassung!A92</f>
        <v/>
      </c>
      <c r="B92" s="419" t="str">
        <f ca="1">Zusammenfassung!B92</f>
        <v/>
      </c>
      <c r="C92" s="419" t="str">
        <f ca="1">Zusammenfassung!D92</f>
        <v/>
      </c>
      <c r="D92" s="419">
        <f ca="1">Zusammenfassung!C92</f>
        <v>0</v>
      </c>
      <c r="E92" s="423"/>
      <c r="F92" s="419" t="str">
        <f ca="1">Zusammenfassung!F92</f>
        <v/>
      </c>
      <c r="G92" s="419" t="str">
        <f ca="1">Zusammenfassung!E92</f>
        <v/>
      </c>
      <c r="H92" s="448" t="str">
        <f ca="1">Zusammenfassung!I92</f>
        <v/>
      </c>
      <c r="I92" s="448" t="str">
        <f ca="1">Zusammenfassung!AV92</f>
        <v/>
      </c>
      <c r="J92" s="448">
        <f>Kalkulation!CN$27</f>
        <v>0</v>
      </c>
      <c r="K92" s="419" t="str">
        <f ca="1">Zusammenfassung!O92</f>
        <v/>
      </c>
      <c r="L92" s="31" t="str">
        <f ca="1">Zusammenfassung!V92</f>
        <v/>
      </c>
      <c r="M92" s="31" t="str">
        <f ca="1">Zusammenfassung!W92</f>
        <v/>
      </c>
      <c r="N92" s="419" t="str">
        <f ca="1">Zusammenfassung!Z92</f>
        <v/>
      </c>
      <c r="O92" s="419" t="str">
        <f ca="1">Zusammenfassung!AD92</f>
        <v/>
      </c>
      <c r="P92" s="420" t="str">
        <f ca="1">Zusammenfassung!AE92</f>
        <v/>
      </c>
    </row>
    <row r="93" spans="1:16" x14ac:dyDescent="0.25">
      <c r="A93" s="418" t="str">
        <f ca="1">Zusammenfassung!A93</f>
        <v/>
      </c>
      <c r="B93" s="419" t="str">
        <f ca="1">Zusammenfassung!B93</f>
        <v/>
      </c>
      <c r="C93" s="419" t="str">
        <f ca="1">Zusammenfassung!D93</f>
        <v/>
      </c>
      <c r="D93" s="419">
        <f ca="1">Zusammenfassung!C93</f>
        <v>0</v>
      </c>
      <c r="E93" s="423"/>
      <c r="F93" s="419" t="str">
        <f ca="1">Zusammenfassung!F93</f>
        <v/>
      </c>
      <c r="G93" s="419" t="str">
        <f ca="1">Zusammenfassung!E93</f>
        <v/>
      </c>
      <c r="H93" s="448" t="str">
        <f ca="1">Zusammenfassung!I93</f>
        <v/>
      </c>
      <c r="I93" s="448" t="str">
        <f ca="1">Zusammenfassung!AV93</f>
        <v/>
      </c>
      <c r="J93" s="448">
        <f>Kalkulation!CO$27</f>
        <v>0</v>
      </c>
      <c r="K93" s="419" t="str">
        <f ca="1">Zusammenfassung!O93</f>
        <v/>
      </c>
      <c r="L93" s="31" t="str">
        <f ca="1">Zusammenfassung!V93</f>
        <v/>
      </c>
      <c r="M93" s="31" t="str">
        <f ca="1">Zusammenfassung!W93</f>
        <v/>
      </c>
      <c r="N93" s="419" t="str">
        <f ca="1">Zusammenfassung!Z93</f>
        <v/>
      </c>
      <c r="O93" s="419" t="str">
        <f ca="1">Zusammenfassung!AD93</f>
        <v/>
      </c>
      <c r="P93" s="420" t="str">
        <f ca="1">Zusammenfassung!AE93</f>
        <v/>
      </c>
    </row>
    <row r="94" spans="1:16" x14ac:dyDescent="0.25">
      <c r="A94" s="418" t="str">
        <f ca="1">Zusammenfassung!A94</f>
        <v/>
      </c>
      <c r="B94" s="419" t="str">
        <f ca="1">Zusammenfassung!B94</f>
        <v/>
      </c>
      <c r="C94" s="419" t="str">
        <f ca="1">Zusammenfassung!D94</f>
        <v/>
      </c>
      <c r="D94" s="419">
        <f ca="1">Zusammenfassung!C94</f>
        <v>0</v>
      </c>
      <c r="E94" s="423"/>
      <c r="F94" s="419" t="str">
        <f ca="1">Zusammenfassung!F94</f>
        <v/>
      </c>
      <c r="G94" s="419" t="str">
        <f ca="1">Zusammenfassung!E94</f>
        <v/>
      </c>
      <c r="H94" s="448" t="str">
        <f ca="1">Zusammenfassung!I94</f>
        <v/>
      </c>
      <c r="I94" s="448" t="str">
        <f ca="1">Zusammenfassung!AV94</f>
        <v/>
      </c>
      <c r="J94" s="448">
        <f>Kalkulation!CP$27</f>
        <v>0</v>
      </c>
      <c r="K94" s="419" t="str">
        <f ca="1">Zusammenfassung!O94</f>
        <v/>
      </c>
      <c r="L94" s="31" t="str">
        <f ca="1">Zusammenfassung!V94</f>
        <v/>
      </c>
      <c r="M94" s="31" t="str">
        <f ca="1">Zusammenfassung!W94</f>
        <v/>
      </c>
      <c r="N94" s="419" t="str">
        <f ca="1">Zusammenfassung!Z94</f>
        <v/>
      </c>
      <c r="O94" s="419" t="str">
        <f ca="1">Zusammenfassung!AD94</f>
        <v/>
      </c>
      <c r="P94" s="420" t="str">
        <f ca="1">Zusammenfassung!AE94</f>
        <v/>
      </c>
    </row>
    <row r="95" spans="1:16" x14ac:dyDescent="0.25">
      <c r="A95" s="418" t="str">
        <f ca="1">Zusammenfassung!A95</f>
        <v/>
      </c>
      <c r="B95" s="419" t="str">
        <f ca="1">Zusammenfassung!B95</f>
        <v/>
      </c>
      <c r="C95" s="419" t="str">
        <f ca="1">Zusammenfassung!D95</f>
        <v/>
      </c>
      <c r="D95" s="419">
        <f ca="1">Zusammenfassung!C95</f>
        <v>0</v>
      </c>
      <c r="E95" s="423"/>
      <c r="F95" s="419" t="str">
        <f ca="1">Zusammenfassung!F95</f>
        <v/>
      </c>
      <c r="G95" s="419" t="str">
        <f ca="1">Zusammenfassung!E95</f>
        <v/>
      </c>
      <c r="H95" s="448" t="str">
        <f ca="1">Zusammenfassung!I95</f>
        <v/>
      </c>
      <c r="I95" s="448" t="str">
        <f ca="1">Zusammenfassung!AV95</f>
        <v/>
      </c>
      <c r="J95" s="448">
        <f>Kalkulation!CQ$27</f>
        <v>0</v>
      </c>
      <c r="K95" s="419" t="str">
        <f ca="1">Zusammenfassung!O95</f>
        <v/>
      </c>
      <c r="L95" s="31" t="str">
        <f ca="1">Zusammenfassung!V95</f>
        <v/>
      </c>
      <c r="M95" s="31" t="str">
        <f ca="1">Zusammenfassung!W95</f>
        <v/>
      </c>
      <c r="N95" s="419" t="str">
        <f ca="1">Zusammenfassung!Z95</f>
        <v/>
      </c>
      <c r="O95" s="419" t="str">
        <f ca="1">Zusammenfassung!AD95</f>
        <v/>
      </c>
      <c r="P95" s="420" t="str">
        <f ca="1">Zusammenfassung!AE95</f>
        <v/>
      </c>
    </row>
    <row r="96" spans="1:16" x14ac:dyDescent="0.25">
      <c r="A96" s="418" t="str">
        <f ca="1">Zusammenfassung!A96</f>
        <v/>
      </c>
      <c r="B96" s="419" t="str">
        <f ca="1">Zusammenfassung!B96</f>
        <v/>
      </c>
      <c r="C96" s="419" t="str">
        <f ca="1">Zusammenfassung!D96</f>
        <v/>
      </c>
      <c r="D96" s="419">
        <f ca="1">Zusammenfassung!C96</f>
        <v>0</v>
      </c>
      <c r="E96" s="423"/>
      <c r="F96" s="419" t="str">
        <f ca="1">Zusammenfassung!F96</f>
        <v/>
      </c>
      <c r="G96" s="419" t="str">
        <f ca="1">Zusammenfassung!E96</f>
        <v/>
      </c>
      <c r="H96" s="448" t="str">
        <f ca="1">Zusammenfassung!I96</f>
        <v/>
      </c>
      <c r="I96" s="448" t="str">
        <f ca="1">Zusammenfassung!AV96</f>
        <v/>
      </c>
      <c r="J96" s="448">
        <f>Kalkulation!CR$27</f>
        <v>0</v>
      </c>
      <c r="K96" s="419" t="str">
        <f ca="1">Zusammenfassung!O96</f>
        <v/>
      </c>
      <c r="L96" s="31" t="str">
        <f ca="1">Zusammenfassung!V96</f>
        <v/>
      </c>
      <c r="M96" s="31" t="str">
        <f ca="1">Zusammenfassung!W96</f>
        <v/>
      </c>
      <c r="N96" s="419" t="str">
        <f ca="1">Zusammenfassung!Z96</f>
        <v/>
      </c>
      <c r="O96" s="419" t="str">
        <f ca="1">Zusammenfassung!AD96</f>
        <v/>
      </c>
      <c r="P96" s="420" t="str">
        <f ca="1">Zusammenfassung!AE96</f>
        <v/>
      </c>
    </row>
    <row r="97" spans="1:16" x14ac:dyDescent="0.25">
      <c r="A97" s="418" t="str">
        <f ca="1">Zusammenfassung!A97</f>
        <v/>
      </c>
      <c r="B97" s="419" t="str">
        <f ca="1">Zusammenfassung!B97</f>
        <v/>
      </c>
      <c r="C97" s="419" t="str">
        <f ca="1">Zusammenfassung!D97</f>
        <v/>
      </c>
      <c r="D97" s="419">
        <f ca="1">Zusammenfassung!C97</f>
        <v>0</v>
      </c>
      <c r="E97" s="423"/>
      <c r="F97" s="419" t="str">
        <f ca="1">Zusammenfassung!F97</f>
        <v/>
      </c>
      <c r="G97" s="419" t="str">
        <f ca="1">Zusammenfassung!E97</f>
        <v/>
      </c>
      <c r="H97" s="448" t="str">
        <f ca="1">Zusammenfassung!I97</f>
        <v/>
      </c>
      <c r="I97" s="448" t="str">
        <f ca="1">Zusammenfassung!AV97</f>
        <v/>
      </c>
      <c r="J97" s="448">
        <f>Kalkulation!CS$27</f>
        <v>0</v>
      </c>
      <c r="K97" s="419" t="str">
        <f ca="1">Zusammenfassung!O97</f>
        <v/>
      </c>
      <c r="L97" s="31" t="str">
        <f ca="1">Zusammenfassung!V97</f>
        <v/>
      </c>
      <c r="M97" s="31" t="str">
        <f ca="1">Zusammenfassung!W97</f>
        <v/>
      </c>
      <c r="N97" s="419" t="str">
        <f ca="1">Zusammenfassung!Z97</f>
        <v/>
      </c>
      <c r="O97" s="419" t="str">
        <f ca="1">Zusammenfassung!AD97</f>
        <v/>
      </c>
      <c r="P97" s="420" t="str">
        <f ca="1">Zusammenfassung!AE97</f>
        <v/>
      </c>
    </row>
    <row r="98" spans="1:16" x14ac:dyDescent="0.25">
      <c r="A98" s="418" t="str">
        <f ca="1">Zusammenfassung!A98</f>
        <v/>
      </c>
      <c r="B98" s="419" t="str">
        <f ca="1">Zusammenfassung!B98</f>
        <v/>
      </c>
      <c r="C98" s="419" t="str">
        <f ca="1">Zusammenfassung!D98</f>
        <v/>
      </c>
      <c r="D98" s="419">
        <f ca="1">Zusammenfassung!C98</f>
        <v>0</v>
      </c>
      <c r="E98" s="423"/>
      <c r="F98" s="419" t="str">
        <f ca="1">Zusammenfassung!F98</f>
        <v/>
      </c>
      <c r="G98" s="419" t="str">
        <f ca="1">Zusammenfassung!E98</f>
        <v/>
      </c>
      <c r="H98" s="448" t="str">
        <f ca="1">Zusammenfassung!I98</f>
        <v/>
      </c>
      <c r="I98" s="448" t="str">
        <f ca="1">Zusammenfassung!AV98</f>
        <v/>
      </c>
      <c r="J98" s="448">
        <f>Kalkulation!CT$27</f>
        <v>0</v>
      </c>
      <c r="K98" s="419" t="str">
        <f ca="1">Zusammenfassung!O98</f>
        <v/>
      </c>
      <c r="L98" s="31" t="str">
        <f ca="1">Zusammenfassung!V98</f>
        <v/>
      </c>
      <c r="M98" s="31" t="str">
        <f ca="1">Zusammenfassung!W98</f>
        <v/>
      </c>
      <c r="N98" s="419" t="str">
        <f ca="1">Zusammenfassung!Z98</f>
        <v/>
      </c>
      <c r="O98" s="419" t="str">
        <f ca="1">Zusammenfassung!AD98</f>
        <v/>
      </c>
      <c r="P98" s="420" t="str">
        <f ca="1">Zusammenfassung!AE98</f>
        <v/>
      </c>
    </row>
    <row r="99" spans="1:16" x14ac:dyDescent="0.25">
      <c r="A99" s="418" t="str">
        <f ca="1">Zusammenfassung!A99</f>
        <v/>
      </c>
      <c r="B99" s="419" t="str">
        <f ca="1">Zusammenfassung!B99</f>
        <v/>
      </c>
      <c r="C99" s="419" t="str">
        <f ca="1">Zusammenfassung!D99</f>
        <v/>
      </c>
      <c r="D99" s="419">
        <f ca="1">Zusammenfassung!C99</f>
        <v>0</v>
      </c>
      <c r="E99" s="423"/>
      <c r="F99" s="419" t="str">
        <f ca="1">Zusammenfassung!F99</f>
        <v/>
      </c>
      <c r="G99" s="419" t="str">
        <f ca="1">Zusammenfassung!E99</f>
        <v/>
      </c>
      <c r="H99" s="448" t="str">
        <f ca="1">Zusammenfassung!I99</f>
        <v/>
      </c>
      <c r="I99" s="448" t="str">
        <f ca="1">Zusammenfassung!AV99</f>
        <v/>
      </c>
      <c r="J99" s="448">
        <f>Kalkulation!CU$27</f>
        <v>0</v>
      </c>
      <c r="K99" s="419" t="str">
        <f ca="1">Zusammenfassung!O99</f>
        <v/>
      </c>
      <c r="L99" s="31" t="str">
        <f ca="1">Zusammenfassung!V99</f>
        <v/>
      </c>
      <c r="M99" s="31" t="str">
        <f ca="1">Zusammenfassung!W99</f>
        <v/>
      </c>
      <c r="N99" s="419" t="str">
        <f ca="1">Zusammenfassung!Z99</f>
        <v/>
      </c>
      <c r="O99" s="419" t="str">
        <f ca="1">Zusammenfassung!AD99</f>
        <v/>
      </c>
      <c r="P99" s="420" t="str">
        <f ca="1">Zusammenfassung!AE99</f>
        <v/>
      </c>
    </row>
    <row r="100" spans="1:16" x14ac:dyDescent="0.25">
      <c r="A100" s="418" t="str">
        <f ca="1">Zusammenfassung!A100</f>
        <v/>
      </c>
      <c r="B100" s="419" t="str">
        <f ca="1">Zusammenfassung!B100</f>
        <v/>
      </c>
      <c r="C100" s="419" t="str">
        <f ca="1">Zusammenfassung!D100</f>
        <v/>
      </c>
      <c r="D100" s="419">
        <f ca="1">Zusammenfassung!C100</f>
        <v>0</v>
      </c>
      <c r="E100" s="423"/>
      <c r="F100" s="419" t="str">
        <f ca="1">Zusammenfassung!F100</f>
        <v/>
      </c>
      <c r="G100" s="419" t="str">
        <f ca="1">Zusammenfassung!E100</f>
        <v/>
      </c>
      <c r="H100" s="448" t="str">
        <f ca="1">Zusammenfassung!I100</f>
        <v/>
      </c>
      <c r="I100" s="448" t="str">
        <f ca="1">Zusammenfassung!AV100</f>
        <v/>
      </c>
      <c r="J100" s="448">
        <f>Kalkulation!CV$27</f>
        <v>0</v>
      </c>
      <c r="K100" s="419" t="str">
        <f ca="1">Zusammenfassung!O100</f>
        <v/>
      </c>
      <c r="L100" s="31" t="str">
        <f ca="1">Zusammenfassung!V100</f>
        <v/>
      </c>
      <c r="M100" s="31" t="str">
        <f ca="1">Zusammenfassung!W100</f>
        <v/>
      </c>
      <c r="N100" s="419" t="str">
        <f ca="1">Zusammenfassung!Z100</f>
        <v/>
      </c>
      <c r="O100" s="419" t="str">
        <f ca="1">Zusammenfassung!AD100</f>
        <v/>
      </c>
      <c r="P100" s="420" t="str">
        <f ca="1">Zusammenfassung!AE100</f>
        <v/>
      </c>
    </row>
    <row r="101" spans="1:16" x14ac:dyDescent="0.25">
      <c r="A101" s="418" t="str">
        <f ca="1">Zusammenfassung!A101</f>
        <v/>
      </c>
      <c r="B101" s="419" t="str">
        <f ca="1">Zusammenfassung!B101</f>
        <v/>
      </c>
      <c r="C101" s="419" t="str">
        <f ca="1">Zusammenfassung!D101</f>
        <v/>
      </c>
      <c r="D101" s="419">
        <f ca="1">Zusammenfassung!C101</f>
        <v>0</v>
      </c>
      <c r="E101" s="423"/>
      <c r="F101" s="419" t="str">
        <f ca="1">Zusammenfassung!F101</f>
        <v/>
      </c>
      <c r="G101" s="419" t="str">
        <f ca="1">Zusammenfassung!E101</f>
        <v/>
      </c>
      <c r="H101" s="448" t="str">
        <f ca="1">Zusammenfassung!I101</f>
        <v/>
      </c>
      <c r="I101" s="448" t="str">
        <f ca="1">Zusammenfassung!AV101</f>
        <v/>
      </c>
      <c r="J101" s="448">
        <f>Kalkulation!CW$27</f>
        <v>0</v>
      </c>
      <c r="K101" s="419" t="str">
        <f ca="1">Zusammenfassung!O101</f>
        <v/>
      </c>
      <c r="L101" s="31" t="str">
        <f ca="1">Zusammenfassung!V101</f>
        <v/>
      </c>
      <c r="M101" s="31" t="str">
        <f ca="1">Zusammenfassung!W101</f>
        <v/>
      </c>
      <c r="N101" s="419" t="str">
        <f ca="1">Zusammenfassung!Z101</f>
        <v/>
      </c>
      <c r="O101" s="419" t="str">
        <f ca="1">Zusammenfassung!AD101</f>
        <v/>
      </c>
      <c r="P101" s="420" t="str">
        <f ca="1">Zusammenfassung!AE101</f>
        <v/>
      </c>
    </row>
    <row r="102" spans="1:16" ht="15.75" thickBot="1" x14ac:dyDescent="0.3">
      <c r="A102" s="421" t="str">
        <f ca="1">Zusammenfassung!A102</f>
        <v/>
      </c>
      <c r="B102" s="422" t="str">
        <f ca="1">Zusammenfassung!B102</f>
        <v/>
      </c>
      <c r="C102" s="422" t="str">
        <f ca="1">Zusammenfassung!D102</f>
        <v/>
      </c>
      <c r="D102" s="422">
        <f ca="1">Zusammenfassung!C102</f>
        <v>0</v>
      </c>
      <c r="E102" s="424"/>
      <c r="F102" s="422" t="str">
        <f ca="1">Zusammenfassung!F102</f>
        <v/>
      </c>
      <c r="G102" s="422" t="str">
        <f ca="1">Zusammenfassung!E102</f>
        <v/>
      </c>
      <c r="H102" s="448" t="str">
        <f ca="1">Zusammenfassung!I102</f>
        <v/>
      </c>
      <c r="I102" s="448" t="str">
        <f ca="1">Zusammenfassung!AV102</f>
        <v/>
      </c>
      <c r="J102" s="448">
        <f>Kalkulation!CX$27</f>
        <v>0</v>
      </c>
      <c r="K102" s="419" t="str">
        <f ca="1">Zusammenfassung!O102</f>
        <v/>
      </c>
      <c r="L102" s="31" t="str">
        <f ca="1">Zusammenfassung!V102</f>
        <v/>
      </c>
      <c r="M102" s="31" t="str">
        <f ca="1">Zusammenfassung!W102</f>
        <v/>
      </c>
      <c r="N102" s="419" t="str">
        <f ca="1">Zusammenfassung!Z102</f>
        <v/>
      </c>
      <c r="O102" s="419" t="str">
        <f ca="1">Zusammenfassung!AD102</f>
        <v/>
      </c>
      <c r="P102" s="420" t="str">
        <f ca="1">Zusammenfassung!AE102</f>
        <v/>
      </c>
    </row>
    <row r="103" spans="1:16" ht="15.75" thickTop="1" x14ac:dyDescent="0.25"/>
  </sheetData>
  <sheetProtection selectLockedCells="1"/>
  <mergeCells count="13">
    <mergeCell ref="P1:P2"/>
    <mergeCell ref="O1:O2"/>
    <mergeCell ref="N1:N2"/>
    <mergeCell ref="A1:A2"/>
    <mergeCell ref="C1:C2"/>
    <mergeCell ref="E1:E2"/>
    <mergeCell ref="M1:M2"/>
    <mergeCell ref="L1:L2"/>
    <mergeCell ref="G1:G2"/>
    <mergeCell ref="F1:F2"/>
    <mergeCell ref="H1:K1"/>
    <mergeCell ref="D1:D2"/>
    <mergeCell ref="B1:B2"/>
  </mergeCells>
  <dataValidations count="2">
    <dataValidation operator="greaterThanOrEqual" allowBlank="1" showInputMessage="1" showErrorMessage="1" sqref="H2:K2"/>
    <dataValidation operator="greaterThan" allowBlank="1" showInputMessage="1" showErrorMessage="1" sqref="A3:P102"/>
  </dataValidations>
  <pageMargins left="0.7" right="0.7" top="0.78740157499999996" bottom="0.78740157499999996" header="0.3" footer="0.3"/>
  <pageSetup paperSize="9" orientation="portrait" r:id="rId1"/>
  <ignoredErrors>
    <ignoredError sqref="P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7"/>
  <sheetViews>
    <sheetView topLeftCell="C1" workbookViewId="0">
      <selection activeCell="E5" sqref="E5"/>
    </sheetView>
  </sheetViews>
  <sheetFormatPr baseColWidth="10" defaultRowHeight="15" x14ac:dyDescent="0.25"/>
  <cols>
    <col min="1" max="1" width="174.140625" bestFit="1" customWidth="1"/>
    <col min="2" max="2" width="30.7109375" customWidth="1"/>
    <col min="4" max="4" width="36.42578125" bestFit="1" customWidth="1"/>
    <col min="5" max="5" width="35.7109375" bestFit="1" customWidth="1"/>
    <col min="11" max="11" width="13.140625" customWidth="1"/>
  </cols>
  <sheetData>
    <row r="1" spans="1:16" ht="15.75" thickBot="1" x14ac:dyDescent="0.3">
      <c r="A1" s="7" t="s">
        <v>2</v>
      </c>
      <c r="B1" s="2" t="s">
        <v>1</v>
      </c>
      <c r="C1" s="2" t="s">
        <v>19</v>
      </c>
      <c r="D1" s="6" t="s">
        <v>7</v>
      </c>
      <c r="E1" s="6" t="s">
        <v>10</v>
      </c>
    </row>
    <row r="2" spans="1:16" ht="16.5" thickTop="1" thickBot="1" x14ac:dyDescent="0.3">
      <c r="A2" t="s">
        <v>264</v>
      </c>
      <c r="B2" s="5" t="s">
        <v>3</v>
      </c>
      <c r="C2" t="s">
        <v>251</v>
      </c>
      <c r="D2" s="3" t="s">
        <v>8</v>
      </c>
      <c r="E2" s="3" t="s">
        <v>268</v>
      </c>
      <c r="H2" s="8" t="s">
        <v>88</v>
      </c>
      <c r="I2" s="9">
        <f>1/8</f>
        <v>0.125</v>
      </c>
      <c r="K2" s="10">
        <v>45</v>
      </c>
      <c r="M2" s="436" t="s">
        <v>431</v>
      </c>
      <c r="N2" s="437" t="s">
        <v>432</v>
      </c>
      <c r="P2" s="442" t="s">
        <v>434</v>
      </c>
    </row>
    <row r="3" spans="1:16" ht="15.75" thickTop="1" x14ac:dyDescent="0.25">
      <c r="A3" t="s">
        <v>265</v>
      </c>
      <c r="B3" s="4"/>
      <c r="C3" t="s">
        <v>250</v>
      </c>
      <c r="D3" s="3" t="s">
        <v>9</v>
      </c>
      <c r="E3" s="3" t="s">
        <v>11</v>
      </c>
      <c r="H3" s="11" t="s">
        <v>23</v>
      </c>
      <c r="I3" s="12">
        <v>1</v>
      </c>
      <c r="K3" s="13">
        <v>60</v>
      </c>
      <c r="M3" s="438" t="s">
        <v>307</v>
      </c>
      <c r="N3" s="439" t="s">
        <v>294</v>
      </c>
    </row>
    <row r="4" spans="1:16" ht="15.75" thickBot="1" x14ac:dyDescent="0.3">
      <c r="A4" t="s">
        <v>263</v>
      </c>
      <c r="B4" s="5"/>
      <c r="D4" s="3"/>
      <c r="E4" s="3" t="s">
        <v>462</v>
      </c>
      <c r="H4" s="11" t="s">
        <v>89</v>
      </c>
      <c r="I4" s="12">
        <v>5</v>
      </c>
      <c r="K4" s="13">
        <v>90</v>
      </c>
      <c r="M4" s="440" t="s">
        <v>433</v>
      </c>
      <c r="N4" s="441" t="s">
        <v>292</v>
      </c>
    </row>
    <row r="5" spans="1:16" ht="16.5" thickTop="1" thickBot="1" x14ac:dyDescent="0.3">
      <c r="A5" t="s">
        <v>262</v>
      </c>
      <c r="B5" s="4"/>
      <c r="H5" s="11" t="s">
        <v>90</v>
      </c>
      <c r="I5" s="12">
        <v>21</v>
      </c>
      <c r="K5" s="14">
        <v>120</v>
      </c>
    </row>
    <row r="6" spans="1:16" ht="16.5" thickTop="1" thickBot="1" x14ac:dyDescent="0.3">
      <c r="H6" s="15" t="s">
        <v>91</v>
      </c>
      <c r="I6" s="16">
        <v>250</v>
      </c>
    </row>
    <row r="7" spans="1:16" ht="16.5" thickTop="1" thickBot="1" x14ac:dyDescent="0.3">
      <c r="B7" s="5"/>
      <c r="H7" s="17"/>
      <c r="I7" s="18">
        <v>40</v>
      </c>
    </row>
    <row r="8" spans="1:16" ht="15.75" thickTop="1" x14ac:dyDescent="0.25">
      <c r="B8" s="5"/>
    </row>
    <row r="15" spans="1:16" x14ac:dyDescent="0.25">
      <c r="F15" s="290" t="s">
        <v>333</v>
      </c>
      <c r="G15" s="290">
        <v>1</v>
      </c>
      <c r="H15" s="290">
        <v>1</v>
      </c>
      <c r="K15" t="s">
        <v>459</v>
      </c>
    </row>
    <row r="16" spans="1:16" x14ac:dyDescent="0.25">
      <c r="F16" s="290"/>
      <c r="G16" s="290">
        <f>G15+5</f>
        <v>6</v>
      </c>
      <c r="H16" s="290">
        <v>2</v>
      </c>
      <c r="K16" t="s">
        <v>460</v>
      </c>
    </row>
    <row r="17" spans="1:8" x14ac:dyDescent="0.25">
      <c r="F17" s="290"/>
      <c r="G17" s="290">
        <f>G16+5</f>
        <v>11</v>
      </c>
      <c r="H17" s="290">
        <v>3</v>
      </c>
    </row>
    <row r="18" spans="1:8" x14ac:dyDescent="0.25">
      <c r="A18" t="s">
        <v>266</v>
      </c>
      <c r="F18" s="290"/>
      <c r="G18" s="290">
        <f>G17+5</f>
        <v>16</v>
      </c>
      <c r="H18" s="290">
        <v>4</v>
      </c>
    </row>
    <row r="19" spans="1:8" x14ac:dyDescent="0.25">
      <c r="A19" t="s">
        <v>15</v>
      </c>
      <c r="F19" s="290"/>
      <c r="G19" s="290">
        <f>G18+5</f>
        <v>21</v>
      </c>
      <c r="H19" s="290">
        <v>5</v>
      </c>
    </row>
    <row r="20" spans="1:8" x14ac:dyDescent="0.25">
      <c r="A20" t="s">
        <v>14</v>
      </c>
      <c r="F20" s="290"/>
      <c r="G20" s="290">
        <f>G19+5</f>
        <v>26</v>
      </c>
      <c r="H20" s="290">
        <v>6</v>
      </c>
    </row>
    <row r="21" spans="1:8" x14ac:dyDescent="0.25">
      <c r="A21" t="s">
        <v>13</v>
      </c>
      <c r="F21" s="24"/>
      <c r="G21" s="24"/>
      <c r="H21" s="24"/>
    </row>
    <row r="22" spans="1:8" x14ac:dyDescent="0.25">
      <c r="A22" t="s">
        <v>267</v>
      </c>
      <c r="F22" s="24"/>
      <c r="G22" s="24"/>
      <c r="H22" s="24"/>
    </row>
    <row r="23" spans="1:8" x14ac:dyDescent="0.25">
      <c r="F23" s="24"/>
      <c r="G23" s="24"/>
      <c r="H23" s="24"/>
    </row>
    <row r="24" spans="1:8" x14ac:dyDescent="0.25">
      <c r="F24" s="24" t="s">
        <v>334</v>
      </c>
      <c r="G24" s="24"/>
      <c r="H24" s="24"/>
    </row>
    <row r="25" spans="1:8" x14ac:dyDescent="0.25">
      <c r="A25" t="s">
        <v>271</v>
      </c>
      <c r="F25" s="24"/>
      <c r="G25" s="24">
        <v>1</v>
      </c>
      <c r="H25" s="291">
        <v>0.26</v>
      </c>
    </row>
    <row r="26" spans="1:8" x14ac:dyDescent="0.25">
      <c r="A26" t="s">
        <v>270</v>
      </c>
      <c r="F26" s="24" t="s">
        <v>335</v>
      </c>
      <c r="G26" s="24">
        <v>41</v>
      </c>
      <c r="H26" s="291">
        <v>0.21</v>
      </c>
    </row>
    <row r="27" spans="1:8" x14ac:dyDescent="0.25">
      <c r="F27" s="24" t="s">
        <v>336</v>
      </c>
      <c r="G27" s="24">
        <v>169</v>
      </c>
      <c r="H27" s="291">
        <v>0.16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4AA2422D924F4C9ECEDCFF7B72B6BE" ma:contentTypeVersion="1" ma:contentTypeDescription="Ein neues Dokument erstellen." ma:contentTypeScope="" ma:versionID="bcaec6624496cc263a21137cb499d5bd">
  <xsd:schema xmlns:xsd="http://www.w3.org/2001/XMLSchema" xmlns:xs="http://www.w3.org/2001/XMLSchema" xmlns:p="http://schemas.microsoft.com/office/2006/metadata/properties" xmlns:ns1="http://schemas.microsoft.com/sharepoint/v3" xmlns:ns2="42A24AAF-922D-4C4F-9ECE-DCFF7B72B6BE" xmlns:ns3="http://schemas.microsoft.com/sharepoint/v4" targetNamespace="http://schemas.microsoft.com/office/2006/metadata/properties" ma:root="true" ma:fieldsID="764dbf1e1daba15b2c270bec265186ef" ns1:_="" ns2:_="" ns3:_="">
    <xsd:import namespace="http://schemas.microsoft.com/sharepoint/v3"/>
    <xsd:import namespace="42A24AAF-922D-4C4F-9ECE-DCFF7B72B6BE"/>
    <xsd:import namespace="http://schemas.microsoft.com/sharepoint/v4"/>
    <xsd:element name="properties">
      <xsd:complexType>
        <xsd:sequence>
          <xsd:element name="documentManagement">
            <xsd:complexType>
              <xsd:all>
                <xsd:element ref="ns2:Inhalt_x0020__x002f__x0020_Content"/>
                <xsd:element ref="ns2:Standard" minOccurs="0"/>
                <xsd:element ref="ns2:Sprache" minOccurs="0"/>
                <xsd:element ref="ns2:Revision"/>
                <xsd:element ref="ns1:_ModerationComments" minOccurs="0"/>
                <xsd:element ref="ns1:File_x0020_Type" minOccurs="0"/>
                <xsd:element ref="ns1:HTML_x0020_File_x0020_Type" minOccurs="0"/>
                <xsd:element ref="ns1:_SourceUrl" minOccurs="0"/>
                <xsd:element ref="ns1:_SharedFileIndex"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ItemChildCount" minOccurs="0"/>
                <xsd:element ref="ns1:FolderChildCount"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6" nillable="true" ma:displayName="Kommentare zur Genehmigung" ma:hidden="true" ma:internalName="_ModerationComments" ma:readOnly="true">
      <xsd:simpleType>
        <xsd:restriction base="dms:Note"/>
      </xsd:simpleType>
    </xsd:element>
    <xsd:element name="File_x0020_Type" ma:index="9" nillable="true" ma:displayName="Dateityp" ma:hidden="true" ma:internalName="File_x0020_Type" ma:readOnly="true">
      <xsd:simpleType>
        <xsd:restriction base="dms:Text"/>
      </xsd:simpleType>
    </xsd:element>
    <xsd:element name="HTML_x0020_File_x0020_Type" ma:index="10" nillable="true" ma:displayName="HTML-Dateityp" ma:hidden="true" ma:internalName="HTML_x0020_File_x0020_Type" ma:readOnly="true">
      <xsd:simpleType>
        <xsd:restriction base="dms:Text"/>
      </xsd:simpleType>
    </xsd:element>
    <xsd:element name="_SourceUrl" ma:index="11" nillable="true" ma:displayName="Quell-URL" ma:hidden="true" ma:internalName="_SourceUrl">
      <xsd:simpleType>
        <xsd:restriction base="dms:Text"/>
      </xsd:simpleType>
    </xsd:element>
    <xsd:element name="_SharedFileIndex" ma:index="12" nillable="true" ma:displayName="Index für freigegebene Dateien" ma:hidden="true" ma:internalName="_SharedFileIndex">
      <xsd:simpleType>
        <xsd:restriction base="dms:Text"/>
      </xsd:simpleType>
    </xsd:element>
    <xsd:element name="ContentTypeId" ma:index="13" nillable="true" ma:displayName="Inhaltstyp-ID" ma:hidden="true" ma:internalName="ContentTypeId" ma:readOnly="true">
      <xsd:simpleType>
        <xsd:restriction base="dms:Unknown"/>
      </xsd:simpleType>
    </xsd:element>
    <xsd:element name="TemplateUrl" ma:index="14" nillable="true" ma:displayName="Vorlageverknüpfung" ma:hidden="true" ma:internalName="TemplateUrl">
      <xsd:simpleType>
        <xsd:restriction base="dms:Text"/>
      </xsd:simpleType>
    </xsd:element>
    <xsd:element name="xd_ProgID" ma:index="15" nillable="true" ma:displayName="HTML-Dateiverknüpfung" ma:hidden="true" ma:internalName="xd_ProgID">
      <xsd:simpleType>
        <xsd:restriction base="dms:Text"/>
      </xsd:simpleType>
    </xsd:element>
    <xsd:element name="xd_Signature" ma:index="16" nillable="true" ma:displayName="Ist signiert" ma:hidden="true" ma:internalName="xd_Signature" ma:readOnly="true">
      <xsd:simpleType>
        <xsd:restriction base="dms:Boolean"/>
      </xsd:simpleType>
    </xsd:element>
    <xsd:element name="ID" ma:index="17" nillable="true" ma:displayName="ID" ma:internalName="ID" ma:readOnly="true">
      <xsd:simpleType>
        <xsd:restriction base="dms:Unknown"/>
      </xsd:simpleType>
    </xsd:element>
    <xsd:element name="Author" ma:index="20" nillable="true" ma:displayName="Erstellt von"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2" nillable="true" ma:displayName="Geändert von"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3" nillable="true" ma:displayName="Hat Kopierziele" ma:hidden="true" ma:internalName="_HasCopyDestinations" ma:readOnly="true">
      <xsd:simpleType>
        <xsd:restriction base="dms:Boolean"/>
      </xsd:simpleType>
    </xsd:element>
    <xsd:element name="_CopySource" ma:index="24" nillable="true" ma:displayName="Kopiequelle" ma:internalName="_CopySource" ma:readOnly="true">
      <xsd:simpleType>
        <xsd:restriction base="dms:Text"/>
      </xsd:simpleType>
    </xsd:element>
    <xsd:element name="_ModerationStatus" ma:index="25" nillable="true" ma:displayName="Genehmigungsstatus" ma:default="0" ma:hidden="true" ma:internalName="_ModerationStatus" ma:readOnly="true">
      <xsd:simpleType>
        <xsd:restriction base="dms:Unknown"/>
      </xsd:simpleType>
    </xsd:element>
    <xsd:element name="FileRef" ma:index="26" nillable="true" ma:displayName="URL-Pfad" ma:hidden="true" ma:list="Docs" ma:internalName="FileRef" ma:readOnly="true" ma:showField="FullUrl">
      <xsd:simpleType>
        <xsd:restriction base="dms:Lookup"/>
      </xsd:simpleType>
    </xsd:element>
    <xsd:element name="FileDirRef" ma:index="27" nillable="true" ma:displayName="Pfad" ma:hidden="true" ma:list="Docs" ma:internalName="FileDirRef" ma:readOnly="true" ma:showField="DirName">
      <xsd:simpleType>
        <xsd:restriction base="dms:Lookup"/>
      </xsd:simpleType>
    </xsd:element>
    <xsd:element name="Last_x0020_Modified" ma:index="28" nillable="true" ma:displayName="Geändert" ma:format="TRUE" ma:hidden="true" ma:list="Docs" ma:internalName="Last_x0020_Modified" ma:readOnly="true" ma:showField="TimeLastModified">
      <xsd:simpleType>
        <xsd:restriction base="dms:Lookup"/>
      </xsd:simpleType>
    </xsd:element>
    <xsd:element name="Created_x0020_Date" ma:index="29" nillable="true" ma:displayName="Erstellt" ma:format="TRUE" ma:hidden="true" ma:list="Docs" ma:internalName="Created_x0020_Date" ma:readOnly="true" ma:showField="TimeCreated">
      <xsd:simpleType>
        <xsd:restriction base="dms:Lookup"/>
      </xsd:simpleType>
    </xsd:element>
    <xsd:element name="File_x0020_Size" ma:index="30" nillable="true" ma:displayName="Dateigröße" ma:format="TRUE" ma:hidden="true" ma:list="Docs" ma:internalName="File_x0020_Size" ma:readOnly="true" ma:showField="SizeInKB">
      <xsd:simpleType>
        <xsd:restriction base="dms:Lookup"/>
      </xsd:simpleType>
    </xsd:element>
    <xsd:element name="FSObjType" ma:index="31" nillable="true" ma:displayName="Elementtyp" ma:hidden="true" ma:list="Docs" ma:internalName="FSObjType" ma:readOnly="true" ma:showField="FSType">
      <xsd:simpleType>
        <xsd:restriction base="dms:Lookup"/>
      </xsd:simpleType>
    </xsd:element>
    <xsd:element name="SortBehavior" ma:index="32" nillable="true" ma:displayName="Sortierungsart" ma:hidden="true" ma:list="Docs" ma:internalName="SortBehavior" ma:readOnly="true" ma:showField="SortBehavior">
      <xsd:simpleType>
        <xsd:restriction base="dms:Lookup"/>
      </xsd:simpleType>
    </xsd:element>
    <xsd:element name="CheckedOutUserId" ma:index="34" nillable="true" ma:displayName="ID des Benutzers, der das Element ausgecheckt hat" ma:hidden="true" ma:list="Docs" ma:internalName="CheckedOutUserId" ma:readOnly="true" ma:showField="CheckoutUserId">
      <xsd:simpleType>
        <xsd:restriction base="dms:Lookup"/>
      </xsd:simpleType>
    </xsd:element>
    <xsd:element name="IsCheckedoutToLocal" ma:index="35" nillable="true" ma:displayName="Ist lokal ausgecheckt" ma:hidden="true" ma:list="Docs" ma:internalName="IsCheckedoutToLocal" ma:readOnly="true" ma:showField="IsCheckoutToLocal">
      <xsd:simpleType>
        <xsd:restriction base="dms:Lookup"/>
      </xsd:simpleType>
    </xsd:element>
    <xsd:element name="CheckoutUser" ma:index="36" nillable="true" ma:displayName="Ausgecheckt von"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7" nillable="true" ma:displayName="Eindeutige ID" ma:hidden="true" ma:list="Docs" ma:internalName="UniqueId" ma:readOnly="true" ma:showField="UniqueId">
      <xsd:simpleType>
        <xsd:restriction base="dms:Lookup"/>
      </xsd:simpleType>
    </xsd:element>
    <xsd:element name="SyncClientId" ma:index="38" nillable="true" ma:displayName="Client-ID" ma:hidden="true" ma:list="Docs" ma:internalName="SyncClientId" ma:readOnly="true" ma:showField="SyncClientId">
      <xsd:simpleType>
        <xsd:restriction base="dms:Lookup"/>
      </xsd:simpleType>
    </xsd:element>
    <xsd:element name="ProgId" ma:index="39" nillable="true" ma:displayName="ProgId" ma:hidden="true" ma:list="Docs" ma:internalName="ProgId" ma:readOnly="true" ma:showField="ProgId">
      <xsd:simpleType>
        <xsd:restriction base="dms:Lookup"/>
      </xsd:simpleType>
    </xsd:element>
    <xsd:element name="ScopeId" ma:index="40" nillable="true" ma:displayName="ScopeId" ma:hidden="true" ma:list="Docs" ma:internalName="ScopeId" ma:readOnly="true" ma:showField="ScopeId">
      <xsd:simpleType>
        <xsd:restriction base="dms:Lookup"/>
      </xsd:simpleType>
    </xsd:element>
    <xsd:element name="VirusStatus" ma:index="41" nillable="true" ma:displayName="Virenstatus" ma:format="TRUE" ma:hidden="true" ma:list="Docs" ma:internalName="VirusStatus" ma:readOnly="true" ma:showField="Size">
      <xsd:simpleType>
        <xsd:restriction base="dms:Lookup"/>
      </xsd:simpleType>
    </xsd:element>
    <xsd:element name="CheckedOutTitle" ma:index="42" nillable="true" ma:displayName="Ausgecheckt von" ma:format="TRUE" ma:hidden="true" ma:list="Docs" ma:internalName="CheckedOutTitle" ma:readOnly="true" ma:showField="CheckedOutTitle">
      <xsd:simpleType>
        <xsd:restriction base="dms:Lookup"/>
      </xsd:simpleType>
    </xsd:element>
    <xsd:element name="_CheckinComment" ma:index="43" nillable="true" ma:displayName="Kommentar zum Einchecken" ma:format="TRUE" ma:list="Docs" ma:internalName="_CheckinComment" ma:readOnly="true" ma:showField="CheckinComment">
      <xsd:simpleType>
        <xsd:restriction base="dms:Lookup"/>
      </xsd:simpleType>
    </xsd:element>
    <xsd:element name="MetaInfo" ma:index="56" nillable="true" ma:displayName="Eigenschaftenbehälter" ma:hidden="true" ma:list="Docs" ma:internalName="MetaInfo" ma:showField="MetaInfo">
      <xsd:simpleType>
        <xsd:restriction base="dms:Lookup"/>
      </xsd:simpleType>
    </xsd:element>
    <xsd:element name="_Level" ma:index="57" nillable="true" ma:displayName="Ebene" ma:hidden="true" ma:internalName="_Level" ma:readOnly="true">
      <xsd:simpleType>
        <xsd:restriction base="dms:Unknown"/>
      </xsd:simpleType>
    </xsd:element>
    <xsd:element name="_IsCurrentVersion" ma:index="58" nillable="true" ma:displayName="Ist aktuelle Version" ma:hidden="true" ma:internalName="_IsCurrentVersion" ma:readOnly="true">
      <xsd:simpleType>
        <xsd:restriction base="dms:Boolean"/>
      </xsd:simpleType>
    </xsd:element>
    <xsd:element name="ItemChildCount" ma:index="59" nillable="true" ma:displayName="Untergeordnete Elementanzahl" ma:hidden="true" ma:list="Docs" ma:internalName="ItemChildCount" ma:readOnly="true" ma:showField="ItemChildCount">
      <xsd:simpleType>
        <xsd:restriction base="dms:Lookup"/>
      </xsd:simpleType>
    </xsd:element>
    <xsd:element name="FolderChildCount" ma:index="60" nillable="true" ma:displayName="Untergeordnete Ordneranzahl" ma:hidden="true" ma:list="Docs" ma:internalName="FolderChildCount" ma:readOnly="true" ma:showField="FolderChildCount">
      <xsd:simpleType>
        <xsd:restriction base="dms:Lookup"/>
      </xsd:simpleType>
    </xsd:element>
    <xsd:element name="owshiddenversion" ma:index="64" nillable="true" ma:displayName="owshiddenversion" ma:hidden="true" ma:internalName="owshiddenversion" ma:readOnly="true">
      <xsd:simpleType>
        <xsd:restriction base="dms:Unknown"/>
      </xsd:simpleType>
    </xsd:element>
    <xsd:element name="_UIVersion" ma:index="65" nillable="true" ma:displayName="Benutzeroberflächenversion" ma:hidden="true" ma:internalName="_UIVersion" ma:readOnly="true">
      <xsd:simpleType>
        <xsd:restriction base="dms:Unknown"/>
      </xsd:simpleType>
    </xsd:element>
    <xsd:element name="_UIVersionString" ma:index="66" nillable="true" ma:displayName="Version" ma:internalName="_UIVersionString" ma:readOnly="true">
      <xsd:simpleType>
        <xsd:restriction base="dms:Text"/>
      </xsd:simpleType>
    </xsd:element>
    <xsd:element name="InstanceID" ma:index="67" nillable="true" ma:displayName="Instanz-ID" ma:hidden="true" ma:internalName="InstanceID" ma:readOnly="true">
      <xsd:simpleType>
        <xsd:restriction base="dms:Unknown"/>
      </xsd:simpleType>
    </xsd:element>
    <xsd:element name="Order" ma:index="68" nillable="true" ma:displayName="Reihenfolge" ma:hidden="true" ma:internalName="Order">
      <xsd:simpleType>
        <xsd:restriction base="dms:Number"/>
      </xsd:simpleType>
    </xsd:element>
    <xsd:element name="GUID" ma:index="69" nillable="true" ma:displayName="GUID" ma:hidden="true" ma:internalName="GUID" ma:readOnly="true">
      <xsd:simpleType>
        <xsd:restriction base="dms:Unknown"/>
      </xsd:simpleType>
    </xsd:element>
    <xsd:element name="WorkflowVersion" ma:index="70" nillable="true" ma:displayName="Workflowversion" ma:hidden="true" ma:internalName="WorkflowVersion" ma:readOnly="true">
      <xsd:simpleType>
        <xsd:restriction base="dms:Unknown"/>
      </xsd:simpleType>
    </xsd:element>
    <xsd:element name="WorkflowInstanceID" ma:index="71" nillable="true" ma:displayName="Workflowinstanz-ID" ma:hidden="true" ma:internalName="WorkflowInstanceID" ma:readOnly="true">
      <xsd:simpleType>
        <xsd:restriction base="dms:Unknown"/>
      </xsd:simpleType>
    </xsd:element>
    <xsd:element name="ParentVersionString" ma:index="72" nillable="true" ma:displayName="Quellenversion (konvertiertes Dokument)" ma:hidden="true" ma:list="Docs" ma:internalName="ParentVersionString" ma:readOnly="true" ma:showField="ParentVersionString">
      <xsd:simpleType>
        <xsd:restriction base="dms:Lookup"/>
      </xsd:simpleType>
    </xsd:element>
    <xsd:element name="ParentLeafName" ma:index="73" nillable="true" ma:displayName="Quellenname (konvertiertes Dokument)" ma:hidden="true" ma:list="Docs" ma:internalName="ParentLeafName" ma:readOnly="true" ma:showField="ParentLeafName">
      <xsd:simpleType>
        <xsd:restriction base="dms:Lookup"/>
      </xsd:simpleType>
    </xsd:element>
    <xsd:element name="DocConcurrencyNumber" ma:index="74" nillable="true" ma:displayName="Nummer des für Parallelitätsprüfungen verwendeten Dokuments"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2A24AAF-922D-4C4F-9ECE-DCFF7B72B6BE" elementFormDefault="qualified">
    <xsd:import namespace="http://schemas.microsoft.com/office/2006/documentManagement/types"/>
    <xsd:import namespace="http://schemas.microsoft.com/office/infopath/2007/PartnerControls"/>
    <xsd:element name="Inhalt_x0020__x002f__x0020_Content" ma:index="2" ma:displayName="Inhalt / Content" ma:internalName="Inhalt_x0020__x002f__x0020_Content">
      <xsd:simpleType>
        <xsd:restriction base="dms:Text">
          <xsd:maxLength value="255"/>
        </xsd:restriction>
      </xsd:simpleType>
    </xsd:element>
    <xsd:element name="Standard" ma:index="3" nillable="true" ma:displayName="Standard" ma:default="---" ma:internalName="Standard" ma:requiredMultiChoice="true">
      <xsd:complexType>
        <xsd:complexContent>
          <xsd:extension base="dms:MultiChoice">
            <xsd:sequence>
              <xsd:element name="Value" maxOccurs="unbounded" minOccurs="0" nillable="true">
                <xsd:simpleType>
                  <xsd:restriction base="dms:Choice">
                    <xsd:enumeration value="---"/>
                    <xsd:enumeration value="ISO 9001"/>
                    <xsd:enumeration value="ISO 14001"/>
                    <xsd:enumeration value="TS 16949"/>
                    <xsd:enumeration value="VDA 6.x"/>
                    <xsd:enumeration value="OHSAS"/>
                    <xsd:enumeration value="PEFC"/>
                    <xsd:enumeration value="SCC"/>
                    <xsd:enumeration value="BS 7799"/>
                    <xsd:enumeration value="KBA"/>
                    <xsd:enumeration value="ISO 22000"/>
                    <xsd:enumeration value="EN/AS 9100ff"/>
                    <xsd:enumeration value="BRC"/>
                    <xsd:enumeration value="IOP"/>
                    <xsd:enumeration value="IFS"/>
                    <xsd:enumeration value="GMP"/>
                    <xsd:enumeration value="IFIS"/>
                    <xsd:enumeration value="QS Fleisch"/>
                    <xsd:enumeration value="QS Obst + Gemüse"/>
                    <xsd:enumeration value="EG Öko VO 2092/91"/>
                  </xsd:restriction>
                </xsd:simpleType>
              </xsd:element>
            </xsd:sequence>
          </xsd:extension>
        </xsd:complexContent>
      </xsd:complexType>
    </xsd:element>
    <xsd:element name="Sprache" ma:index="4" nillable="true" ma:displayName="Sprache" ma:default="deutsch" ma:internalName="Sprache">
      <xsd:complexType>
        <xsd:complexContent>
          <xsd:extension base="dms:MultiChoice">
            <xsd:sequence>
              <xsd:element name="Value" maxOccurs="unbounded" minOccurs="0" nillable="true">
                <xsd:simpleType>
                  <xsd:restriction base="dms:Choice">
                    <xsd:enumeration value="deutsch"/>
                    <xsd:enumeration value="english"/>
                  </xsd:restriction>
                </xsd:simpleType>
              </xsd:element>
            </xsd:sequence>
          </xsd:extension>
        </xsd:complexContent>
      </xsd:complexType>
    </xsd:element>
    <xsd:element name="Revision" ma:index="5" ma:displayName="Revision" ma:internalName="Revi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sion xmlns="42A24AAF-922D-4C4F-9ECE-DCFF7B72B6BE">01/05.13</Revision>
    <Sprache xmlns="42A24AAF-922D-4C4F-9ECE-DCFF7B72B6BE">
      <Value>deutsch</Value>
    </Sprache>
    <Inhalt_x0020__x002f__x0020_Content xmlns="42A24AAF-922D-4C4F-9ECE-DCFF7B72B6BE">Kostenkalkulation_AuE</Inhalt_x0020__x002f__x0020_Content>
    <Standard xmlns="42A24AAF-922D-4C4F-9ECE-DCFF7B72B6BE">
      <Value>---</Value>
    </Standard>
    <TemplateUrl xmlns="http://schemas.microsoft.com/sharepoint/v3" xsi:nil="true"/>
    <IconOverlay xmlns="http://schemas.microsoft.com/sharepoint/v4"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0x010100AF4AA2422D924F4C9ECEDCFF7B72B6BE</ContentTyp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14708-8D74-42C8-9C12-74F5EDFFF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A24AAF-922D-4C4F-9ECE-DCFF7B72B6B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DD69C5-24E2-4276-AD07-585D74065482}">
  <ds:schemaRefs>
    <ds:schemaRef ds:uri="http://purl.org/dc/terms/"/>
    <ds:schemaRef ds:uri="http://schemas.microsoft.com/office/2006/metadata/properties"/>
    <ds:schemaRef ds:uri="http://schemas.microsoft.com/office/2006/documentManagement/types"/>
    <ds:schemaRef ds:uri="http://schemas.microsoft.com/sharepoint/v3"/>
    <ds:schemaRef ds:uri="http://schemas.microsoft.com/sharepoint/v4"/>
    <ds:schemaRef ds:uri="42A24AAF-922D-4C4F-9ECE-DCFF7B72B6BE"/>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FE6343-4F35-478F-924D-A0B5E6D20C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Stammdaten und Hinweise</vt:lpstr>
      <vt:lpstr>Kalkulation</vt:lpstr>
      <vt:lpstr>AuE_BDKS</vt:lpstr>
      <vt:lpstr>Zusammenfassung</vt:lpstr>
      <vt:lpstr>ImportDB</vt:lpstr>
      <vt:lpstr>AuE_Vorgaben</vt:lpstr>
      <vt:lpstr>Art_der_Maßnahme</vt:lpstr>
      <vt:lpstr>Kalkulation!Druckbereich</vt:lpstr>
      <vt:lpstr>Kalkulation</vt:lpstr>
      <vt:lpstr>Maßnahmeziel</vt:lpstr>
      <vt:lpstr>NOK</vt:lpstr>
      <vt:lpstr>OK</vt:lpstr>
      <vt:lpstr>Praktikum_im_Betrieb</vt:lpstr>
      <vt:lpstr>Preismodell</vt:lpstr>
      <vt:lpstr>Stichprobe</vt:lpstr>
      <vt:lpstr>UEDauer</vt:lpstr>
      <vt:lpstr>Umrechnung</vt:lpstr>
      <vt:lpstr>Zeiten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Kostenkalkulation AuE-Maßnahmen</dc:title>
  <dc:creator>Büßen, Jörn</dc:creator>
  <cp:lastModifiedBy>Ufak, Narin</cp:lastModifiedBy>
  <dcterms:created xsi:type="dcterms:W3CDTF">2017-07-27T09:27:41Z</dcterms:created>
  <dcterms:modified xsi:type="dcterms:W3CDTF">2019-04-05T06:47:24Z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0x0101001B6C5807B2C37F4A8ABBD9C588F5ADAA</vt:lpwstr>
  </property>
  <property fmtid="{D5CDD505-2E9C-101B-9397-08002B2CF9AE}" pid="3" name="Inhalt / Content">
    <vt:lpwstr>Kostenkalkulation_AuE</vt:lpwstr>
  </property>
</Properties>
</file>